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8800" windowHeight="11115"/>
  </bookViews>
  <sheets>
    <sheet name="Loan Calculator" sheetId="1" r:id="rId1"/>
  </sheets>
  <definedNames>
    <definedName name="Beginning_Balance">-FV(Interest_Rate/12,Payment_Number-1,-Monthly_Payment,Loan_Amount)</definedName>
    <definedName name="ColumnTitle1">Loan[[#Headers],[No.]]</definedName>
    <definedName name="Ending_Balance">-FV(Interest_Rate/12,Payment_Number,-Monthly_Payment,Loan_Amount)</definedName>
    <definedName name="Full_Print">'Loan Calculator'!$A$1:$H$372</definedName>
    <definedName name="Header_Row">ROW('Loan Calculator'!$12:$12)</definedName>
    <definedName name="Header_Row_Back">ROW('Loan Calculator'!$12:$12)</definedName>
    <definedName name="Interest">-IPMT(Interest_Rate/12,Payment_Number,Number_of_Payments,Loan_Amount)</definedName>
    <definedName name="Interest_Rate">'Loan Calculator'!$E$4</definedName>
    <definedName name="Last_Row">IF(Values_Entered,Header_Row+Number_of_Payments,Header_Row)</definedName>
    <definedName name="Loan_Amount">'Loan Calculator'!$E$3</definedName>
    <definedName name="Loan_Not_Paid">IF(Payment_Number&lt;=Number_of_Payments,1,0)</definedName>
    <definedName name="Loan_Start">'Loan Calculator'!$E$6</definedName>
    <definedName name="Loan_Years">'Loan Calculator'!$E$5</definedName>
    <definedName name="Monthly_Payment">-PMT(Interest_Rate/12,Number_of_Payments,Loan_Amount)</definedName>
    <definedName name="Number_of_Payments">'Loan Calculator'!$E$9</definedName>
    <definedName name="Payment_Date">DATE(YEAR(Loan_Start),MONTH(Loan_Start)+Payment_Number,DAY(Loan_Start))</definedName>
    <definedName name="Payment_Number">ROW()-Header_Row</definedName>
    <definedName name="Principal">-PPMT(Interest_Rate/12,Payment_Number,Number_of_Payments,Loan_Amount)</definedName>
    <definedName name="_xlnm.Print_Titles" localSheetId="0">'Loan Calculator'!$12:$12</definedName>
    <definedName name="RowTitleRegion1..E6">'Loan Calculator'!$B$3</definedName>
    <definedName name="RowTitleRegion2..E11">'Loan Calculator'!$B$8</definedName>
    <definedName name="Total_Cost">'Loan Calculator'!$E$11</definedName>
    <definedName name="Total_Interest">'Loan Calculator'!$E$10</definedName>
    <definedName name="Values_Entered">IF(Loan_Amount*Interest_Rate*Loan_Years*Loan_Start&gt;0,1,0)</definedName>
  </definedNames>
  <calcPr calcId="125725"/>
</workbook>
</file>

<file path=xl/calcChain.xml><?xml version="1.0" encoding="utf-8"?>
<calcChain xmlns="http://schemas.openxmlformats.org/spreadsheetml/2006/main">
  <c r="E6" i="1"/>
  <c r="E9" l="1"/>
  <c r="E8" s="1"/>
  <c r="E11" l="1"/>
  <c r="H14"/>
  <c r="H18"/>
  <c r="H22"/>
  <c r="H26"/>
  <c r="H30"/>
  <c r="H34"/>
  <c r="H38"/>
  <c r="H42"/>
  <c r="H46"/>
  <c r="H50"/>
  <c r="H54"/>
  <c r="H58"/>
  <c r="H62"/>
  <c r="H66"/>
  <c r="H70"/>
  <c r="H74"/>
  <c r="H78"/>
  <c r="H82"/>
  <c r="H86"/>
  <c r="H90"/>
  <c r="H94"/>
  <c r="H98"/>
  <c r="H102"/>
  <c r="H106"/>
  <c r="H110"/>
  <c r="H114"/>
  <c r="H118"/>
  <c r="H122"/>
  <c r="H126"/>
  <c r="H130"/>
  <c r="H134"/>
  <c r="H138"/>
  <c r="H142"/>
  <c r="H146"/>
  <c r="H150"/>
  <c r="H154"/>
  <c r="H158"/>
  <c r="H162"/>
  <c r="H166"/>
  <c r="H170"/>
  <c r="H174"/>
  <c r="H178"/>
  <c r="H182"/>
  <c r="H186"/>
  <c r="H190"/>
  <c r="H194"/>
  <c r="H198"/>
  <c r="H202"/>
  <c r="H206"/>
  <c r="H210"/>
  <c r="H214"/>
  <c r="H218"/>
  <c r="H222"/>
  <c r="H226"/>
  <c r="H230"/>
  <c r="H234"/>
  <c r="H238"/>
  <c r="H242"/>
  <c r="H246"/>
  <c r="H250"/>
  <c r="H254"/>
  <c r="H258"/>
  <c r="H262"/>
  <c r="H266"/>
  <c r="H270"/>
  <c r="H274"/>
  <c r="H278"/>
  <c r="H282"/>
  <c r="H286"/>
  <c r="H290"/>
  <c r="H294"/>
  <c r="H298"/>
  <c r="H302"/>
  <c r="H306"/>
  <c r="H310"/>
  <c r="H314"/>
  <c r="H318"/>
  <c r="H322"/>
  <c r="H326"/>
  <c r="H330"/>
  <c r="H334"/>
  <c r="H338"/>
  <c r="H342"/>
  <c r="H346"/>
  <c r="H350"/>
  <c r="H15"/>
  <c r="H19"/>
  <c r="H23"/>
  <c r="H27"/>
  <c r="H31"/>
  <c r="H35"/>
  <c r="H39"/>
  <c r="H43"/>
  <c r="H47"/>
  <c r="H51"/>
  <c r="H55"/>
  <c r="H59"/>
  <c r="H63"/>
  <c r="H67"/>
  <c r="H71"/>
  <c r="H75"/>
  <c r="H79"/>
  <c r="H83"/>
  <c r="H87"/>
  <c r="H91"/>
  <c r="H95"/>
  <c r="H99"/>
  <c r="H103"/>
  <c r="H107"/>
  <c r="H111"/>
  <c r="H115"/>
  <c r="H119"/>
  <c r="H123"/>
  <c r="H127"/>
  <c r="H131"/>
  <c r="H135"/>
  <c r="H139"/>
  <c r="H143"/>
  <c r="H147"/>
  <c r="H151"/>
  <c r="H155"/>
  <c r="H159"/>
  <c r="H163"/>
  <c r="H167"/>
  <c r="H171"/>
  <c r="H175"/>
  <c r="H179"/>
  <c r="H183"/>
  <c r="H187"/>
  <c r="H191"/>
  <c r="H195"/>
  <c r="H199"/>
  <c r="H203"/>
  <c r="H207"/>
  <c r="H211"/>
  <c r="H215"/>
  <c r="H219"/>
  <c r="H223"/>
  <c r="H227"/>
  <c r="H231"/>
  <c r="H235"/>
  <c r="H239"/>
  <c r="H243"/>
  <c r="H247"/>
  <c r="H251"/>
  <c r="H255"/>
  <c r="H259"/>
  <c r="H263"/>
  <c r="H267"/>
  <c r="H271"/>
  <c r="H275"/>
  <c r="H279"/>
  <c r="H283"/>
  <c r="H287"/>
  <c r="H291"/>
  <c r="H295"/>
  <c r="H299"/>
  <c r="H303"/>
  <c r="H307"/>
  <c r="H311"/>
  <c r="H315"/>
  <c r="H319"/>
  <c r="H323"/>
  <c r="H327"/>
  <c r="H331"/>
  <c r="H335"/>
  <c r="H339"/>
  <c r="H343"/>
  <c r="H347"/>
  <c r="H351"/>
  <c r="H16"/>
  <c r="H20"/>
  <c r="H24"/>
  <c r="H28"/>
  <c r="H32"/>
  <c r="H36"/>
  <c r="H40"/>
  <c r="H44"/>
  <c r="H48"/>
  <c r="H52"/>
  <c r="H56"/>
  <c r="H60"/>
  <c r="H64"/>
  <c r="H68"/>
  <c r="H72"/>
  <c r="H76"/>
  <c r="H80"/>
  <c r="H84"/>
  <c r="H88"/>
  <c r="H92"/>
  <c r="H96"/>
  <c r="H100"/>
  <c r="H104"/>
  <c r="H108"/>
  <c r="H112"/>
  <c r="H116"/>
  <c r="H120"/>
  <c r="H124"/>
  <c r="H128"/>
  <c r="H132"/>
  <c r="H136"/>
  <c r="H140"/>
  <c r="H144"/>
  <c r="H148"/>
  <c r="H152"/>
  <c r="H156"/>
  <c r="H160"/>
  <c r="H164"/>
  <c r="H168"/>
  <c r="H172"/>
  <c r="H176"/>
  <c r="H180"/>
  <c r="H184"/>
  <c r="H188"/>
  <c r="H192"/>
  <c r="H196"/>
  <c r="H200"/>
  <c r="H204"/>
  <c r="H208"/>
  <c r="H212"/>
  <c r="H216"/>
  <c r="H220"/>
  <c r="H224"/>
  <c r="H228"/>
  <c r="H232"/>
  <c r="H236"/>
  <c r="H240"/>
  <c r="H244"/>
  <c r="H248"/>
  <c r="H252"/>
  <c r="H256"/>
  <c r="H260"/>
  <c r="H264"/>
  <c r="H268"/>
  <c r="H272"/>
  <c r="H276"/>
  <c r="H280"/>
  <c r="H284"/>
  <c r="H288"/>
  <c r="H292"/>
  <c r="H296"/>
  <c r="H300"/>
  <c r="H304"/>
  <c r="H308"/>
  <c r="H312"/>
  <c r="H316"/>
  <c r="H320"/>
  <c r="H324"/>
  <c r="H328"/>
  <c r="H332"/>
  <c r="H336"/>
  <c r="H340"/>
  <c r="H344"/>
  <c r="H348"/>
  <c r="H352"/>
  <c r="H17"/>
  <c r="H33"/>
  <c r="H49"/>
  <c r="H65"/>
  <c r="H81"/>
  <c r="H97"/>
  <c r="H113"/>
  <c r="H129"/>
  <c r="H145"/>
  <c r="H161"/>
  <c r="H177"/>
  <c r="H193"/>
  <c r="H209"/>
  <c r="H225"/>
  <c r="H241"/>
  <c r="H257"/>
  <c r="H273"/>
  <c r="H289"/>
  <c r="H305"/>
  <c r="H321"/>
  <c r="H337"/>
  <c r="H353"/>
  <c r="H357"/>
  <c r="H361"/>
  <c r="H365"/>
  <c r="H369"/>
  <c r="H21"/>
  <c r="H37"/>
  <c r="H53"/>
  <c r="H69"/>
  <c r="H85"/>
  <c r="H101"/>
  <c r="H117"/>
  <c r="H133"/>
  <c r="H149"/>
  <c r="H165"/>
  <c r="H181"/>
  <c r="H197"/>
  <c r="H213"/>
  <c r="H229"/>
  <c r="H245"/>
  <c r="H261"/>
  <c r="H277"/>
  <c r="H293"/>
  <c r="H309"/>
  <c r="H325"/>
  <c r="H341"/>
  <c r="H354"/>
  <c r="H358"/>
  <c r="H362"/>
  <c r="H366"/>
  <c r="H370"/>
  <c r="H371"/>
  <c r="H45"/>
  <c r="H77"/>
  <c r="H109"/>
  <c r="H141"/>
  <c r="H173"/>
  <c r="H205"/>
  <c r="H237"/>
  <c r="H269"/>
  <c r="H301"/>
  <c r="H333"/>
  <c r="H356"/>
  <c r="H364"/>
  <c r="H372"/>
  <c r="H25"/>
  <c r="H41"/>
  <c r="H57"/>
  <c r="H73"/>
  <c r="H89"/>
  <c r="H105"/>
  <c r="H121"/>
  <c r="H137"/>
  <c r="H153"/>
  <c r="H169"/>
  <c r="H185"/>
  <c r="H201"/>
  <c r="H217"/>
  <c r="H233"/>
  <c r="H249"/>
  <c r="H265"/>
  <c r="H281"/>
  <c r="H297"/>
  <c r="H313"/>
  <c r="H329"/>
  <c r="H345"/>
  <c r="H355"/>
  <c r="H359"/>
  <c r="H363"/>
  <c r="H367"/>
  <c r="H29"/>
  <c r="H61"/>
  <c r="H93"/>
  <c r="H125"/>
  <c r="H157"/>
  <c r="H189"/>
  <c r="H221"/>
  <c r="H253"/>
  <c r="H285"/>
  <c r="H317"/>
  <c r="H349"/>
  <c r="H360"/>
  <c r="H368"/>
  <c r="E10"/>
  <c r="H13"/>
  <c r="G13"/>
  <c r="G14"/>
  <c r="G18"/>
  <c r="G22"/>
  <c r="G26"/>
  <c r="G30"/>
  <c r="G34"/>
  <c r="G38"/>
  <c r="G42"/>
  <c r="G46"/>
  <c r="G50"/>
  <c r="G54"/>
  <c r="G58"/>
  <c r="G62"/>
  <c r="G66"/>
  <c r="G70"/>
  <c r="G74"/>
  <c r="G78"/>
  <c r="G82"/>
  <c r="G86"/>
  <c r="G90"/>
  <c r="G94"/>
  <c r="G98"/>
  <c r="G102"/>
  <c r="G106"/>
  <c r="G110"/>
  <c r="G114"/>
  <c r="G118"/>
  <c r="G122"/>
  <c r="G126"/>
  <c r="G130"/>
  <c r="G134"/>
  <c r="G138"/>
  <c r="G142"/>
  <c r="G146"/>
  <c r="G150"/>
  <c r="G154"/>
  <c r="G158"/>
  <c r="G162"/>
  <c r="G166"/>
  <c r="G170"/>
  <c r="G174"/>
  <c r="G178"/>
  <c r="G182"/>
  <c r="G186"/>
  <c r="G190"/>
  <c r="G194"/>
  <c r="G198"/>
  <c r="G202"/>
  <c r="G206"/>
  <c r="G210"/>
  <c r="G214"/>
  <c r="G218"/>
  <c r="G222"/>
  <c r="G226"/>
  <c r="G230"/>
  <c r="G234"/>
  <c r="G238"/>
  <c r="G242"/>
  <c r="G246"/>
  <c r="G250"/>
  <c r="G254"/>
  <c r="G258"/>
  <c r="G262"/>
  <c r="G266"/>
  <c r="G270"/>
  <c r="G274"/>
  <c r="G278"/>
  <c r="G282"/>
  <c r="G286"/>
  <c r="G290"/>
  <c r="G294"/>
  <c r="G298"/>
  <c r="G302"/>
  <c r="G306"/>
  <c r="G310"/>
  <c r="G314"/>
  <c r="G318"/>
  <c r="G322"/>
  <c r="G326"/>
  <c r="G330"/>
  <c r="G334"/>
  <c r="G338"/>
  <c r="G342"/>
  <c r="G346"/>
  <c r="G350"/>
  <c r="G15"/>
  <c r="G19"/>
  <c r="G23"/>
  <c r="G27"/>
  <c r="G31"/>
  <c r="G35"/>
  <c r="G39"/>
  <c r="G43"/>
  <c r="G47"/>
  <c r="G51"/>
  <c r="G55"/>
  <c r="G59"/>
  <c r="G63"/>
  <c r="G67"/>
  <c r="G71"/>
  <c r="G75"/>
  <c r="G79"/>
  <c r="G83"/>
  <c r="G87"/>
  <c r="G91"/>
  <c r="G95"/>
  <c r="G99"/>
  <c r="G103"/>
  <c r="G107"/>
  <c r="G111"/>
  <c r="G115"/>
  <c r="G119"/>
  <c r="G123"/>
  <c r="G127"/>
  <c r="G131"/>
  <c r="G135"/>
  <c r="G139"/>
  <c r="G143"/>
  <c r="G147"/>
  <c r="G151"/>
  <c r="G155"/>
  <c r="G159"/>
  <c r="G163"/>
  <c r="G167"/>
  <c r="G171"/>
  <c r="G175"/>
  <c r="G179"/>
  <c r="G183"/>
  <c r="G187"/>
  <c r="G191"/>
  <c r="G195"/>
  <c r="G199"/>
  <c r="G203"/>
  <c r="G207"/>
  <c r="G211"/>
  <c r="G215"/>
  <c r="G219"/>
  <c r="G223"/>
  <c r="G227"/>
  <c r="G231"/>
  <c r="G235"/>
  <c r="G239"/>
  <c r="G243"/>
  <c r="G247"/>
  <c r="G251"/>
  <c r="G255"/>
  <c r="G259"/>
  <c r="G263"/>
  <c r="G267"/>
  <c r="G271"/>
  <c r="G275"/>
  <c r="G279"/>
  <c r="G283"/>
  <c r="G287"/>
  <c r="G291"/>
  <c r="G295"/>
  <c r="G299"/>
  <c r="G303"/>
  <c r="G307"/>
  <c r="G311"/>
  <c r="G315"/>
  <c r="G319"/>
  <c r="G323"/>
  <c r="G327"/>
  <c r="G331"/>
  <c r="G335"/>
  <c r="G339"/>
  <c r="G343"/>
  <c r="G347"/>
  <c r="G351"/>
  <c r="G16"/>
  <c r="G20"/>
  <c r="G24"/>
  <c r="G28"/>
  <c r="G32"/>
  <c r="G36"/>
  <c r="G40"/>
  <c r="G44"/>
  <c r="G48"/>
  <c r="G52"/>
  <c r="G56"/>
  <c r="G60"/>
  <c r="G64"/>
  <c r="G68"/>
  <c r="G72"/>
  <c r="G76"/>
  <c r="G80"/>
  <c r="G84"/>
  <c r="G88"/>
  <c r="G92"/>
  <c r="G96"/>
  <c r="G100"/>
  <c r="G104"/>
  <c r="G108"/>
  <c r="G112"/>
  <c r="G116"/>
  <c r="G120"/>
  <c r="G124"/>
  <c r="G128"/>
  <c r="G132"/>
  <c r="G136"/>
  <c r="G140"/>
  <c r="G144"/>
  <c r="G148"/>
  <c r="G152"/>
  <c r="G156"/>
  <c r="G160"/>
  <c r="G164"/>
  <c r="G168"/>
  <c r="G172"/>
  <c r="G176"/>
  <c r="G180"/>
  <c r="G184"/>
  <c r="G188"/>
  <c r="G192"/>
  <c r="G196"/>
  <c r="G200"/>
  <c r="G204"/>
  <c r="G208"/>
  <c r="G212"/>
  <c r="G216"/>
  <c r="G220"/>
  <c r="G224"/>
  <c r="G228"/>
  <c r="G232"/>
  <c r="G236"/>
  <c r="G240"/>
  <c r="G244"/>
  <c r="G248"/>
  <c r="G252"/>
  <c r="G256"/>
  <c r="G260"/>
  <c r="G264"/>
  <c r="G268"/>
  <c r="G272"/>
  <c r="G276"/>
  <c r="G280"/>
  <c r="G284"/>
  <c r="G288"/>
  <c r="G292"/>
  <c r="G296"/>
  <c r="G300"/>
  <c r="G304"/>
  <c r="G308"/>
  <c r="G312"/>
  <c r="G316"/>
  <c r="G320"/>
  <c r="G324"/>
  <c r="G328"/>
  <c r="G332"/>
  <c r="G336"/>
  <c r="G340"/>
  <c r="G344"/>
  <c r="G348"/>
  <c r="G352"/>
  <c r="G17"/>
  <c r="G33"/>
  <c r="G49"/>
  <c r="G65"/>
  <c r="G81"/>
  <c r="G97"/>
  <c r="G113"/>
  <c r="G129"/>
  <c r="G145"/>
  <c r="G161"/>
  <c r="G177"/>
  <c r="G193"/>
  <c r="G209"/>
  <c r="G225"/>
  <c r="G241"/>
  <c r="G257"/>
  <c r="G273"/>
  <c r="G289"/>
  <c r="G305"/>
  <c r="G321"/>
  <c r="G337"/>
  <c r="G353"/>
  <c r="G357"/>
  <c r="G361"/>
  <c r="G365"/>
  <c r="G369"/>
  <c r="G359"/>
  <c r="G371"/>
  <c r="G61"/>
  <c r="G125"/>
  <c r="G173"/>
  <c r="G221"/>
  <c r="G269"/>
  <c r="G333"/>
  <c r="G360"/>
  <c r="G372"/>
  <c r="G21"/>
  <c r="G37"/>
  <c r="G53"/>
  <c r="G69"/>
  <c r="G85"/>
  <c r="G101"/>
  <c r="G117"/>
  <c r="G133"/>
  <c r="G149"/>
  <c r="G165"/>
  <c r="G181"/>
  <c r="G197"/>
  <c r="G213"/>
  <c r="G229"/>
  <c r="G245"/>
  <c r="G261"/>
  <c r="G277"/>
  <c r="G293"/>
  <c r="G309"/>
  <c r="G325"/>
  <c r="G341"/>
  <c r="G354"/>
  <c r="G358"/>
  <c r="G362"/>
  <c r="G366"/>
  <c r="G370"/>
  <c r="G367"/>
  <c r="G45"/>
  <c r="G109"/>
  <c r="G157"/>
  <c r="G205"/>
  <c r="G253"/>
  <c r="G301"/>
  <c r="G349"/>
  <c r="G364"/>
  <c r="G25"/>
  <c r="G41"/>
  <c r="G57"/>
  <c r="G73"/>
  <c r="G89"/>
  <c r="G105"/>
  <c r="G121"/>
  <c r="G137"/>
  <c r="G153"/>
  <c r="G169"/>
  <c r="G185"/>
  <c r="G201"/>
  <c r="G217"/>
  <c r="G233"/>
  <c r="G249"/>
  <c r="G265"/>
  <c r="G281"/>
  <c r="G297"/>
  <c r="G313"/>
  <c r="G329"/>
  <c r="G345"/>
  <c r="G355"/>
  <c r="G363"/>
  <c r="G29"/>
  <c r="G77"/>
  <c r="G93"/>
  <c r="G141"/>
  <c r="G189"/>
  <c r="G237"/>
  <c r="G285"/>
  <c r="G317"/>
  <c r="G356"/>
  <c r="G368"/>
  <c r="F14"/>
  <c r="F18"/>
  <c r="F22"/>
  <c r="F26"/>
  <c r="F30"/>
  <c r="F34"/>
  <c r="F38"/>
  <c r="F42"/>
  <c r="F46"/>
  <c r="F50"/>
  <c r="F54"/>
  <c r="F58"/>
  <c r="F62"/>
  <c r="F66"/>
  <c r="F70"/>
  <c r="F74"/>
  <c r="F78"/>
  <c r="F82"/>
  <c r="F86"/>
  <c r="F90"/>
  <c r="F94"/>
  <c r="F98"/>
  <c r="F102"/>
  <c r="F106"/>
  <c r="F110"/>
  <c r="F114"/>
  <c r="F118"/>
  <c r="F122"/>
  <c r="F126"/>
  <c r="F130"/>
  <c r="F134"/>
  <c r="F138"/>
  <c r="F142"/>
  <c r="F146"/>
  <c r="F150"/>
  <c r="F154"/>
  <c r="F158"/>
  <c r="F162"/>
  <c r="F166"/>
  <c r="F170"/>
  <c r="F174"/>
  <c r="F178"/>
  <c r="F182"/>
  <c r="F186"/>
  <c r="F190"/>
  <c r="F194"/>
  <c r="F198"/>
  <c r="F202"/>
  <c r="F206"/>
  <c r="F210"/>
  <c r="F214"/>
  <c r="F218"/>
  <c r="F222"/>
  <c r="F226"/>
  <c r="F230"/>
  <c r="F234"/>
  <c r="F238"/>
  <c r="F242"/>
  <c r="F246"/>
  <c r="F250"/>
  <c r="F254"/>
  <c r="F258"/>
  <c r="F262"/>
  <c r="F266"/>
  <c r="F270"/>
  <c r="F274"/>
  <c r="F278"/>
  <c r="F282"/>
  <c r="F286"/>
  <c r="F290"/>
  <c r="F294"/>
  <c r="F298"/>
  <c r="F302"/>
  <c r="F306"/>
  <c r="F310"/>
  <c r="F314"/>
  <c r="F318"/>
  <c r="F322"/>
  <c r="F326"/>
  <c r="F330"/>
  <c r="F334"/>
  <c r="F338"/>
  <c r="F342"/>
  <c r="F346"/>
  <c r="F350"/>
  <c r="F15"/>
  <c r="F19"/>
  <c r="F23"/>
  <c r="F27"/>
  <c r="F31"/>
  <c r="F35"/>
  <c r="F39"/>
  <c r="F43"/>
  <c r="F47"/>
  <c r="F51"/>
  <c r="F55"/>
  <c r="F59"/>
  <c r="F63"/>
  <c r="F67"/>
  <c r="F71"/>
  <c r="F75"/>
  <c r="F79"/>
  <c r="F83"/>
  <c r="F87"/>
  <c r="F91"/>
  <c r="F95"/>
  <c r="F99"/>
  <c r="F103"/>
  <c r="F107"/>
  <c r="F111"/>
  <c r="F115"/>
  <c r="F119"/>
  <c r="F123"/>
  <c r="F127"/>
  <c r="F131"/>
  <c r="F135"/>
  <c r="F139"/>
  <c r="F143"/>
  <c r="F147"/>
  <c r="F151"/>
  <c r="F155"/>
  <c r="F159"/>
  <c r="F163"/>
  <c r="F167"/>
  <c r="F171"/>
  <c r="F175"/>
  <c r="F179"/>
  <c r="F183"/>
  <c r="F187"/>
  <c r="F191"/>
  <c r="F195"/>
  <c r="F199"/>
  <c r="F203"/>
  <c r="F207"/>
  <c r="F211"/>
  <c r="F215"/>
  <c r="F219"/>
  <c r="F223"/>
  <c r="F227"/>
  <c r="F231"/>
  <c r="F235"/>
  <c r="F239"/>
  <c r="F243"/>
  <c r="F247"/>
  <c r="F251"/>
  <c r="F255"/>
  <c r="F259"/>
  <c r="F263"/>
  <c r="F267"/>
  <c r="F271"/>
  <c r="F275"/>
  <c r="F279"/>
  <c r="F283"/>
  <c r="F287"/>
  <c r="F291"/>
  <c r="F295"/>
  <c r="F299"/>
  <c r="F303"/>
  <c r="F307"/>
  <c r="F311"/>
  <c r="F315"/>
  <c r="F319"/>
  <c r="F323"/>
  <c r="F327"/>
  <c r="F331"/>
  <c r="F335"/>
  <c r="F339"/>
  <c r="F343"/>
  <c r="F347"/>
  <c r="F351"/>
  <c r="F16"/>
  <c r="F20"/>
  <c r="F24"/>
  <c r="F28"/>
  <c r="F32"/>
  <c r="F36"/>
  <c r="F40"/>
  <c r="F44"/>
  <c r="F48"/>
  <c r="F52"/>
  <c r="F56"/>
  <c r="F60"/>
  <c r="F64"/>
  <c r="F68"/>
  <c r="F72"/>
  <c r="F76"/>
  <c r="F80"/>
  <c r="F84"/>
  <c r="F88"/>
  <c r="F92"/>
  <c r="F96"/>
  <c r="F100"/>
  <c r="F104"/>
  <c r="F108"/>
  <c r="F112"/>
  <c r="F116"/>
  <c r="F120"/>
  <c r="F124"/>
  <c r="F128"/>
  <c r="F132"/>
  <c r="F136"/>
  <c r="F140"/>
  <c r="F144"/>
  <c r="F148"/>
  <c r="F152"/>
  <c r="F156"/>
  <c r="F160"/>
  <c r="F164"/>
  <c r="F168"/>
  <c r="F172"/>
  <c r="F176"/>
  <c r="F180"/>
  <c r="F184"/>
  <c r="F188"/>
  <c r="F192"/>
  <c r="F196"/>
  <c r="F200"/>
  <c r="F204"/>
  <c r="F208"/>
  <c r="F212"/>
  <c r="F216"/>
  <c r="F220"/>
  <c r="F224"/>
  <c r="F228"/>
  <c r="F232"/>
  <c r="F236"/>
  <c r="F240"/>
  <c r="F244"/>
  <c r="F248"/>
  <c r="F252"/>
  <c r="F256"/>
  <c r="F260"/>
  <c r="F264"/>
  <c r="F268"/>
  <c r="F272"/>
  <c r="F276"/>
  <c r="F280"/>
  <c r="F284"/>
  <c r="F288"/>
  <c r="F292"/>
  <c r="F296"/>
  <c r="F300"/>
  <c r="F304"/>
  <c r="F308"/>
  <c r="F312"/>
  <c r="F316"/>
  <c r="F320"/>
  <c r="F324"/>
  <c r="F328"/>
  <c r="F332"/>
  <c r="F336"/>
  <c r="F340"/>
  <c r="F344"/>
  <c r="F348"/>
  <c r="F352"/>
  <c r="F17"/>
  <c r="F33"/>
  <c r="F49"/>
  <c r="F65"/>
  <c r="F81"/>
  <c r="F97"/>
  <c r="F113"/>
  <c r="F129"/>
  <c r="F145"/>
  <c r="F161"/>
  <c r="F177"/>
  <c r="F193"/>
  <c r="F209"/>
  <c r="F225"/>
  <c r="F241"/>
  <c r="F257"/>
  <c r="F273"/>
  <c r="F289"/>
  <c r="F305"/>
  <c r="F321"/>
  <c r="F337"/>
  <c r="F353"/>
  <c r="F357"/>
  <c r="F361"/>
  <c r="F365"/>
  <c r="F369"/>
  <c r="F359"/>
  <c r="F371"/>
  <c r="F61"/>
  <c r="F109"/>
  <c r="F157"/>
  <c r="F205"/>
  <c r="F253"/>
  <c r="F301"/>
  <c r="F349"/>
  <c r="F364"/>
  <c r="F21"/>
  <c r="F37"/>
  <c r="F53"/>
  <c r="F69"/>
  <c r="F85"/>
  <c r="F101"/>
  <c r="F117"/>
  <c r="F133"/>
  <c r="F149"/>
  <c r="F165"/>
  <c r="F181"/>
  <c r="F197"/>
  <c r="F213"/>
  <c r="F229"/>
  <c r="F245"/>
  <c r="F261"/>
  <c r="F277"/>
  <c r="F293"/>
  <c r="F309"/>
  <c r="F325"/>
  <c r="F341"/>
  <c r="F354"/>
  <c r="F358"/>
  <c r="F362"/>
  <c r="F366"/>
  <c r="F370"/>
  <c r="F367"/>
  <c r="F45"/>
  <c r="F125"/>
  <c r="F173"/>
  <c r="F221"/>
  <c r="F269"/>
  <c r="F317"/>
  <c r="F356"/>
  <c r="F368"/>
  <c r="F25"/>
  <c r="F41"/>
  <c r="F57"/>
  <c r="F73"/>
  <c r="F89"/>
  <c r="F105"/>
  <c r="F121"/>
  <c r="F137"/>
  <c r="F153"/>
  <c r="F169"/>
  <c r="F185"/>
  <c r="F201"/>
  <c r="F217"/>
  <c r="F233"/>
  <c r="F249"/>
  <c r="F265"/>
  <c r="F281"/>
  <c r="F297"/>
  <c r="F313"/>
  <c r="F329"/>
  <c r="F345"/>
  <c r="F355"/>
  <c r="F363"/>
  <c r="F29"/>
  <c r="F77"/>
  <c r="F93"/>
  <c r="F141"/>
  <c r="F189"/>
  <c r="F237"/>
  <c r="F285"/>
  <c r="F333"/>
  <c r="F360"/>
  <c r="F372"/>
  <c r="F13"/>
  <c r="E13"/>
  <c r="E14"/>
  <c r="E18"/>
  <c r="E22"/>
  <c r="E26"/>
  <c r="E30"/>
  <c r="E34"/>
  <c r="E38"/>
  <c r="E42"/>
  <c r="E46"/>
  <c r="E50"/>
  <c r="E54"/>
  <c r="E58"/>
  <c r="E62"/>
  <c r="E66"/>
  <c r="E70"/>
  <c r="E74"/>
  <c r="E78"/>
  <c r="E82"/>
  <c r="E86"/>
  <c r="E90"/>
  <c r="E94"/>
  <c r="E98"/>
  <c r="E102"/>
  <c r="E106"/>
  <c r="E110"/>
  <c r="E114"/>
  <c r="E118"/>
  <c r="E122"/>
  <c r="E126"/>
  <c r="E130"/>
  <c r="E134"/>
  <c r="E138"/>
  <c r="E142"/>
  <c r="E146"/>
  <c r="E150"/>
  <c r="E154"/>
  <c r="E158"/>
  <c r="E162"/>
  <c r="E166"/>
  <c r="E170"/>
  <c r="E174"/>
  <c r="E178"/>
  <c r="E182"/>
  <c r="E186"/>
  <c r="E190"/>
  <c r="E194"/>
  <c r="E198"/>
  <c r="E202"/>
  <c r="E206"/>
  <c r="E210"/>
  <c r="E214"/>
  <c r="E218"/>
  <c r="E222"/>
  <c r="E226"/>
  <c r="E230"/>
  <c r="E234"/>
  <c r="E238"/>
  <c r="E242"/>
  <c r="E246"/>
  <c r="E250"/>
  <c r="E254"/>
  <c r="E258"/>
  <c r="E262"/>
  <c r="E266"/>
  <c r="E270"/>
  <c r="E274"/>
  <c r="E278"/>
  <c r="E282"/>
  <c r="E286"/>
  <c r="E290"/>
  <c r="E294"/>
  <c r="E298"/>
  <c r="E302"/>
  <c r="E306"/>
  <c r="E310"/>
  <c r="E314"/>
  <c r="E318"/>
  <c r="E322"/>
  <c r="E326"/>
  <c r="E330"/>
  <c r="E334"/>
  <c r="E338"/>
  <c r="E342"/>
  <c r="E346"/>
  <c r="E350"/>
  <c r="E15"/>
  <c r="E19"/>
  <c r="E23"/>
  <c r="E27"/>
  <c r="E31"/>
  <c r="E35"/>
  <c r="E39"/>
  <c r="E43"/>
  <c r="E47"/>
  <c r="E51"/>
  <c r="E55"/>
  <c r="E59"/>
  <c r="E63"/>
  <c r="E67"/>
  <c r="E71"/>
  <c r="E75"/>
  <c r="E79"/>
  <c r="E83"/>
  <c r="E87"/>
  <c r="E91"/>
  <c r="E95"/>
  <c r="E99"/>
  <c r="E103"/>
  <c r="E107"/>
  <c r="E111"/>
  <c r="E115"/>
  <c r="E119"/>
  <c r="E123"/>
  <c r="E127"/>
  <c r="E131"/>
  <c r="E135"/>
  <c r="E139"/>
  <c r="E143"/>
  <c r="E147"/>
  <c r="E151"/>
  <c r="E155"/>
  <c r="E159"/>
  <c r="E163"/>
  <c r="E167"/>
  <c r="E171"/>
  <c r="E175"/>
  <c r="E179"/>
  <c r="E183"/>
  <c r="E187"/>
  <c r="E191"/>
  <c r="E195"/>
  <c r="E199"/>
  <c r="E203"/>
  <c r="E207"/>
  <c r="E211"/>
  <c r="E215"/>
  <c r="E219"/>
  <c r="E223"/>
  <c r="E227"/>
  <c r="E231"/>
  <c r="E235"/>
  <c r="E239"/>
  <c r="E243"/>
  <c r="E247"/>
  <c r="E251"/>
  <c r="E255"/>
  <c r="E259"/>
  <c r="E263"/>
  <c r="E267"/>
  <c r="E271"/>
  <c r="E275"/>
  <c r="E279"/>
  <c r="E283"/>
  <c r="E287"/>
  <c r="E291"/>
  <c r="E295"/>
  <c r="E299"/>
  <c r="E303"/>
  <c r="E307"/>
  <c r="E311"/>
  <c r="E315"/>
  <c r="E319"/>
  <c r="E323"/>
  <c r="E327"/>
  <c r="E331"/>
  <c r="E335"/>
  <c r="E339"/>
  <c r="E343"/>
  <c r="E347"/>
  <c r="E351"/>
  <c r="E16"/>
  <c r="E24"/>
  <c r="E32"/>
  <c r="E40"/>
  <c r="E48"/>
  <c r="E56"/>
  <c r="E64"/>
  <c r="E72"/>
  <c r="E80"/>
  <c r="E88"/>
  <c r="E96"/>
  <c r="E104"/>
  <c r="E112"/>
  <c r="E120"/>
  <c r="E128"/>
  <c r="E136"/>
  <c r="E144"/>
  <c r="E152"/>
  <c r="E160"/>
  <c r="E168"/>
  <c r="E176"/>
  <c r="E184"/>
  <c r="E192"/>
  <c r="E200"/>
  <c r="E208"/>
  <c r="E216"/>
  <c r="E224"/>
  <c r="E232"/>
  <c r="E240"/>
  <c r="E248"/>
  <c r="E256"/>
  <c r="E264"/>
  <c r="E272"/>
  <c r="E280"/>
  <c r="E288"/>
  <c r="E296"/>
  <c r="E304"/>
  <c r="E312"/>
  <c r="E320"/>
  <c r="E328"/>
  <c r="E336"/>
  <c r="E344"/>
  <c r="E352"/>
  <c r="E356"/>
  <c r="E360"/>
  <c r="E364"/>
  <c r="E368"/>
  <c r="E372"/>
  <c r="E345"/>
  <c r="E361"/>
  <c r="E365"/>
  <c r="E20"/>
  <c r="E68"/>
  <c r="E92"/>
  <c r="E108"/>
  <c r="E124"/>
  <c r="E140"/>
  <c r="E156"/>
  <c r="E172"/>
  <c r="E188"/>
  <c r="E204"/>
  <c r="E220"/>
  <c r="E236"/>
  <c r="E252"/>
  <c r="E268"/>
  <c r="E284"/>
  <c r="E308"/>
  <c r="E324"/>
  <c r="E340"/>
  <c r="E358"/>
  <c r="E366"/>
  <c r="E21"/>
  <c r="E29"/>
  <c r="E37"/>
  <c r="E45"/>
  <c r="E53"/>
  <c r="E61"/>
  <c r="E77"/>
  <c r="E85"/>
  <c r="E93"/>
  <c r="E109"/>
  <c r="E125"/>
  <c r="E141"/>
  <c r="E165"/>
  <c r="E181"/>
  <c r="E17"/>
  <c r="E25"/>
  <c r="E33"/>
  <c r="E41"/>
  <c r="E49"/>
  <c r="E57"/>
  <c r="E65"/>
  <c r="E73"/>
  <c r="E81"/>
  <c r="E89"/>
  <c r="E97"/>
  <c r="E105"/>
  <c r="E113"/>
  <c r="E121"/>
  <c r="E129"/>
  <c r="E137"/>
  <c r="E145"/>
  <c r="E153"/>
  <c r="E161"/>
  <c r="E169"/>
  <c r="E177"/>
  <c r="E185"/>
  <c r="E193"/>
  <c r="E201"/>
  <c r="E209"/>
  <c r="E217"/>
  <c r="E225"/>
  <c r="E233"/>
  <c r="E241"/>
  <c r="E249"/>
  <c r="E257"/>
  <c r="E265"/>
  <c r="E273"/>
  <c r="E281"/>
  <c r="E289"/>
  <c r="E297"/>
  <c r="E305"/>
  <c r="E313"/>
  <c r="E321"/>
  <c r="E329"/>
  <c r="E337"/>
  <c r="E353"/>
  <c r="E357"/>
  <c r="E369"/>
  <c r="E28"/>
  <c r="E36"/>
  <c r="E44"/>
  <c r="E52"/>
  <c r="E60"/>
  <c r="E76"/>
  <c r="E84"/>
  <c r="E100"/>
  <c r="E116"/>
  <c r="E132"/>
  <c r="E148"/>
  <c r="E164"/>
  <c r="E180"/>
  <c r="E196"/>
  <c r="E212"/>
  <c r="E228"/>
  <c r="E244"/>
  <c r="E260"/>
  <c r="E276"/>
  <c r="E292"/>
  <c r="E300"/>
  <c r="E316"/>
  <c r="E332"/>
  <c r="E348"/>
  <c r="E354"/>
  <c r="E362"/>
  <c r="E370"/>
  <c r="E69"/>
  <c r="E101"/>
  <c r="E117"/>
  <c r="E133"/>
  <c r="E149"/>
  <c r="E157"/>
  <c r="E173"/>
  <c r="E189"/>
  <c r="E197"/>
  <c r="E229"/>
  <c r="E261"/>
  <c r="E293"/>
  <c r="E325"/>
  <c r="E355"/>
  <c r="E371"/>
  <c r="E213"/>
  <c r="E277"/>
  <c r="E341"/>
  <c r="E221"/>
  <c r="E285"/>
  <c r="E367"/>
  <c r="E205"/>
  <c r="E237"/>
  <c r="E269"/>
  <c r="E301"/>
  <c r="E333"/>
  <c r="E359"/>
  <c r="E245"/>
  <c r="E309"/>
  <c r="E363"/>
  <c r="E253"/>
  <c r="E317"/>
  <c r="E349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26"/>
  <c r="D330"/>
  <c r="D334"/>
  <c r="D338"/>
  <c r="D342"/>
  <c r="D346"/>
  <c r="D350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28"/>
  <c r="D332"/>
  <c r="D336"/>
  <c r="D340"/>
  <c r="D344"/>
  <c r="D348"/>
  <c r="D352"/>
  <c r="D17"/>
  <c r="D33"/>
  <c r="D49"/>
  <c r="D65"/>
  <c r="D81"/>
  <c r="D97"/>
  <c r="D113"/>
  <c r="D129"/>
  <c r="D145"/>
  <c r="D161"/>
  <c r="D177"/>
  <c r="D193"/>
  <c r="D209"/>
  <c r="D225"/>
  <c r="D241"/>
  <c r="D257"/>
  <c r="D273"/>
  <c r="D289"/>
  <c r="D305"/>
  <c r="D321"/>
  <c r="D337"/>
  <c r="D353"/>
  <c r="D357"/>
  <c r="D361"/>
  <c r="D365"/>
  <c r="D369"/>
  <c r="D21"/>
  <c r="D37"/>
  <c r="D53"/>
  <c r="D69"/>
  <c r="D85"/>
  <c r="D101"/>
  <c r="D117"/>
  <c r="D133"/>
  <c r="D149"/>
  <c r="D165"/>
  <c r="D181"/>
  <c r="D197"/>
  <c r="D213"/>
  <c r="D229"/>
  <c r="D245"/>
  <c r="D261"/>
  <c r="D277"/>
  <c r="D293"/>
  <c r="D309"/>
  <c r="D325"/>
  <c r="D341"/>
  <c r="D354"/>
  <c r="D358"/>
  <c r="D362"/>
  <c r="D366"/>
  <c r="D370"/>
  <c r="D371"/>
  <c r="D45"/>
  <c r="D77"/>
  <c r="D109"/>
  <c r="D141"/>
  <c r="D173"/>
  <c r="D205"/>
  <c r="D237"/>
  <c r="D269"/>
  <c r="D301"/>
  <c r="D333"/>
  <c r="D356"/>
  <c r="D364"/>
  <c r="D372"/>
  <c r="D25"/>
  <c r="D41"/>
  <c r="D57"/>
  <c r="D73"/>
  <c r="D89"/>
  <c r="D105"/>
  <c r="D121"/>
  <c r="D137"/>
  <c r="D153"/>
  <c r="D169"/>
  <c r="D185"/>
  <c r="D201"/>
  <c r="D217"/>
  <c r="D233"/>
  <c r="D249"/>
  <c r="D265"/>
  <c r="D281"/>
  <c r="D297"/>
  <c r="D313"/>
  <c r="D329"/>
  <c r="D345"/>
  <c r="D355"/>
  <c r="D359"/>
  <c r="D363"/>
  <c r="D367"/>
  <c r="D29"/>
  <c r="D61"/>
  <c r="D93"/>
  <c r="D125"/>
  <c r="D157"/>
  <c r="D189"/>
  <c r="D221"/>
  <c r="D253"/>
  <c r="D285"/>
  <c r="D317"/>
  <c r="D349"/>
  <c r="D360"/>
  <c r="D368"/>
  <c r="D13"/>
  <c r="C14"/>
  <c r="C18"/>
  <c r="C22"/>
  <c r="C26"/>
  <c r="C30"/>
  <c r="C34"/>
  <c r="C38"/>
  <c r="C42"/>
  <c r="C46"/>
  <c r="C50"/>
  <c r="C54"/>
  <c r="C58"/>
  <c r="C62"/>
  <c r="C66"/>
  <c r="C70"/>
  <c r="C74"/>
  <c r="C78"/>
  <c r="C82"/>
  <c r="C86"/>
  <c r="C90"/>
  <c r="C94"/>
  <c r="C98"/>
  <c r="C102"/>
  <c r="C106"/>
  <c r="C110"/>
  <c r="C114"/>
  <c r="C118"/>
  <c r="C122"/>
  <c r="C126"/>
  <c r="C130"/>
  <c r="C134"/>
  <c r="C138"/>
  <c r="C142"/>
  <c r="C146"/>
  <c r="C150"/>
  <c r="C154"/>
  <c r="C158"/>
  <c r="C162"/>
  <c r="C166"/>
  <c r="C170"/>
  <c r="C174"/>
  <c r="C178"/>
  <c r="C182"/>
  <c r="C186"/>
  <c r="C190"/>
  <c r="C194"/>
  <c r="C198"/>
  <c r="C202"/>
  <c r="C206"/>
  <c r="C210"/>
  <c r="C214"/>
  <c r="C218"/>
  <c r="C222"/>
  <c r="C226"/>
  <c r="C230"/>
  <c r="C234"/>
  <c r="C238"/>
  <c r="C242"/>
  <c r="C246"/>
  <c r="C250"/>
  <c r="C254"/>
  <c r="C258"/>
  <c r="C262"/>
  <c r="C266"/>
  <c r="C270"/>
  <c r="C274"/>
  <c r="C278"/>
  <c r="C282"/>
  <c r="C286"/>
  <c r="C290"/>
  <c r="C294"/>
  <c r="C298"/>
  <c r="C302"/>
  <c r="C306"/>
  <c r="C310"/>
  <c r="C314"/>
  <c r="C318"/>
  <c r="C322"/>
  <c r="C326"/>
  <c r="C330"/>
  <c r="C334"/>
  <c r="C338"/>
  <c r="C15"/>
  <c r="C19"/>
  <c r="C23"/>
  <c r="C27"/>
  <c r="C31"/>
  <c r="C35"/>
  <c r="C39"/>
  <c r="C43"/>
  <c r="C47"/>
  <c r="C51"/>
  <c r="C55"/>
  <c r="C59"/>
  <c r="C63"/>
  <c r="C67"/>
  <c r="C71"/>
  <c r="C75"/>
  <c r="C79"/>
  <c r="C83"/>
  <c r="C87"/>
  <c r="C91"/>
  <c r="C95"/>
  <c r="C99"/>
  <c r="C103"/>
  <c r="C107"/>
  <c r="C111"/>
  <c r="C115"/>
  <c r="C119"/>
  <c r="C123"/>
  <c r="C127"/>
  <c r="C131"/>
  <c r="C135"/>
  <c r="C139"/>
  <c r="C143"/>
  <c r="C147"/>
  <c r="C151"/>
  <c r="C155"/>
  <c r="C159"/>
  <c r="C163"/>
  <c r="C167"/>
  <c r="C171"/>
  <c r="C175"/>
  <c r="C179"/>
  <c r="C183"/>
  <c r="C187"/>
  <c r="C191"/>
  <c r="C195"/>
  <c r="C199"/>
  <c r="C203"/>
  <c r="C207"/>
  <c r="C211"/>
  <c r="C215"/>
  <c r="C219"/>
  <c r="C223"/>
  <c r="C227"/>
  <c r="C231"/>
  <c r="C235"/>
  <c r="C239"/>
  <c r="C243"/>
  <c r="C247"/>
  <c r="C251"/>
  <c r="C255"/>
  <c r="C259"/>
  <c r="C263"/>
  <c r="C267"/>
  <c r="C271"/>
  <c r="C275"/>
  <c r="C279"/>
  <c r="C283"/>
  <c r="C287"/>
  <c r="C291"/>
  <c r="C295"/>
  <c r="C299"/>
  <c r="C303"/>
  <c r="C307"/>
  <c r="C311"/>
  <c r="C315"/>
  <c r="C319"/>
  <c r="C323"/>
  <c r="C327"/>
  <c r="C331"/>
  <c r="C335"/>
  <c r="C339"/>
  <c r="C343"/>
  <c r="C347"/>
  <c r="C351"/>
  <c r="C16"/>
  <c r="C20"/>
  <c r="C24"/>
  <c r="C28"/>
  <c r="C32"/>
  <c r="C36"/>
  <c r="C40"/>
  <c r="C44"/>
  <c r="C48"/>
  <c r="C52"/>
  <c r="C56"/>
  <c r="C60"/>
  <c r="C64"/>
  <c r="C68"/>
  <c r="C72"/>
  <c r="C76"/>
  <c r="C80"/>
  <c r="C84"/>
  <c r="C88"/>
  <c r="C92"/>
  <c r="C96"/>
  <c r="C100"/>
  <c r="C104"/>
  <c r="C108"/>
  <c r="C112"/>
  <c r="C116"/>
  <c r="C120"/>
  <c r="C124"/>
  <c r="C128"/>
  <c r="C132"/>
  <c r="C136"/>
  <c r="C140"/>
  <c r="C144"/>
  <c r="C148"/>
  <c r="C152"/>
  <c r="C156"/>
  <c r="C160"/>
  <c r="C164"/>
  <c r="C168"/>
  <c r="C172"/>
  <c r="C176"/>
  <c r="C180"/>
  <c r="C184"/>
  <c r="C188"/>
  <c r="C192"/>
  <c r="C196"/>
  <c r="C200"/>
  <c r="C204"/>
  <c r="C208"/>
  <c r="C212"/>
  <c r="C216"/>
  <c r="C220"/>
  <c r="C224"/>
  <c r="C228"/>
  <c r="C232"/>
  <c r="C236"/>
  <c r="C240"/>
  <c r="C244"/>
  <c r="C248"/>
  <c r="C252"/>
  <c r="C256"/>
  <c r="C260"/>
  <c r="C264"/>
  <c r="C268"/>
  <c r="C272"/>
  <c r="C276"/>
  <c r="C280"/>
  <c r="C284"/>
  <c r="C288"/>
  <c r="C292"/>
  <c r="C17"/>
  <c r="C33"/>
  <c r="C49"/>
  <c r="C65"/>
  <c r="C81"/>
  <c r="C97"/>
  <c r="C113"/>
  <c r="C129"/>
  <c r="C145"/>
  <c r="C161"/>
  <c r="C177"/>
  <c r="C193"/>
  <c r="C209"/>
  <c r="C225"/>
  <c r="C241"/>
  <c r="C257"/>
  <c r="C273"/>
  <c r="C289"/>
  <c r="C300"/>
  <c r="C308"/>
  <c r="C316"/>
  <c r="C324"/>
  <c r="C332"/>
  <c r="C340"/>
  <c r="C345"/>
  <c r="C350"/>
  <c r="C355"/>
  <c r="C359"/>
  <c r="C363"/>
  <c r="C367"/>
  <c r="C371"/>
  <c r="C221"/>
  <c r="C269"/>
  <c r="C305"/>
  <c r="C329"/>
  <c r="C349"/>
  <c r="C362"/>
  <c r="C21"/>
  <c r="C37"/>
  <c r="C53"/>
  <c r="C69"/>
  <c r="C85"/>
  <c r="C101"/>
  <c r="C117"/>
  <c r="C133"/>
  <c r="C149"/>
  <c r="C165"/>
  <c r="C181"/>
  <c r="C197"/>
  <c r="C213"/>
  <c r="C229"/>
  <c r="C245"/>
  <c r="C261"/>
  <c r="C277"/>
  <c r="C293"/>
  <c r="C301"/>
  <c r="C309"/>
  <c r="C317"/>
  <c r="C325"/>
  <c r="C333"/>
  <c r="C341"/>
  <c r="C346"/>
  <c r="C352"/>
  <c r="C356"/>
  <c r="C360"/>
  <c r="C364"/>
  <c r="C368"/>
  <c r="C372"/>
  <c r="C365"/>
  <c r="C29"/>
  <c r="C77"/>
  <c r="C93"/>
  <c r="C125"/>
  <c r="C157"/>
  <c r="C189"/>
  <c r="C237"/>
  <c r="C285"/>
  <c r="C313"/>
  <c r="C337"/>
  <c r="C354"/>
  <c r="C366"/>
  <c r="C25"/>
  <c r="C41"/>
  <c r="C57"/>
  <c r="C73"/>
  <c r="C89"/>
  <c r="C105"/>
  <c r="C121"/>
  <c r="C137"/>
  <c r="C153"/>
  <c r="C169"/>
  <c r="C185"/>
  <c r="C201"/>
  <c r="C217"/>
  <c r="C233"/>
  <c r="C249"/>
  <c r="C265"/>
  <c r="C281"/>
  <c r="C296"/>
  <c r="C304"/>
  <c r="C312"/>
  <c r="C320"/>
  <c r="C328"/>
  <c r="C336"/>
  <c r="C342"/>
  <c r="C348"/>
  <c r="C353"/>
  <c r="C357"/>
  <c r="C361"/>
  <c r="C369"/>
  <c r="C45"/>
  <c r="C61"/>
  <c r="C109"/>
  <c r="C141"/>
  <c r="C173"/>
  <c r="C205"/>
  <c r="C253"/>
  <c r="C297"/>
  <c r="C321"/>
  <c r="C344"/>
  <c r="C358"/>
  <c r="C370"/>
  <c r="C13"/>
  <c r="B13"/>
  <c r="B14"/>
  <c r="B18"/>
  <c r="B22"/>
  <c r="B26"/>
  <c r="B30"/>
  <c r="B34"/>
  <c r="B38"/>
  <c r="B42"/>
  <c r="B46"/>
  <c r="B50"/>
  <c r="B54"/>
  <c r="B58"/>
  <c r="B62"/>
  <c r="B66"/>
  <c r="B70"/>
  <c r="B74"/>
  <c r="B78"/>
  <c r="B82"/>
  <c r="B86"/>
  <c r="B90"/>
  <c r="B94"/>
  <c r="B98"/>
  <c r="B102"/>
  <c r="B106"/>
  <c r="B110"/>
  <c r="B114"/>
  <c r="B118"/>
  <c r="B122"/>
  <c r="B126"/>
  <c r="B130"/>
  <c r="B134"/>
  <c r="B138"/>
  <c r="B142"/>
  <c r="B146"/>
  <c r="B150"/>
  <c r="B154"/>
  <c r="B158"/>
  <c r="B162"/>
  <c r="B166"/>
  <c r="B170"/>
  <c r="B174"/>
  <c r="B178"/>
  <c r="B182"/>
  <c r="B186"/>
  <c r="B190"/>
  <c r="B194"/>
  <c r="B198"/>
  <c r="B202"/>
  <c r="B206"/>
  <c r="B210"/>
  <c r="B214"/>
  <c r="B218"/>
  <c r="B222"/>
  <c r="B226"/>
  <c r="B230"/>
  <c r="B234"/>
  <c r="B238"/>
  <c r="B242"/>
  <c r="B246"/>
  <c r="B250"/>
  <c r="B254"/>
  <c r="B258"/>
  <c r="B262"/>
  <c r="B266"/>
  <c r="B270"/>
  <c r="B274"/>
  <c r="B278"/>
  <c r="B282"/>
  <c r="B286"/>
  <c r="B290"/>
  <c r="B294"/>
  <c r="B298"/>
  <c r="B302"/>
  <c r="B306"/>
  <c r="B310"/>
  <c r="B314"/>
  <c r="B318"/>
  <c r="B322"/>
  <c r="B326"/>
  <c r="B330"/>
  <c r="B334"/>
  <c r="B338"/>
  <c r="B342"/>
  <c r="B346"/>
  <c r="B350"/>
  <c r="B15"/>
  <c r="B19"/>
  <c r="B23"/>
  <c r="B27"/>
  <c r="B31"/>
  <c r="B35"/>
  <c r="B39"/>
  <c r="B43"/>
  <c r="B47"/>
  <c r="B51"/>
  <c r="B55"/>
  <c r="B59"/>
  <c r="B63"/>
  <c r="B67"/>
  <c r="B71"/>
  <c r="B75"/>
  <c r="B79"/>
  <c r="B83"/>
  <c r="B87"/>
  <c r="B91"/>
  <c r="B95"/>
  <c r="B99"/>
  <c r="B103"/>
  <c r="B107"/>
  <c r="B111"/>
  <c r="B115"/>
  <c r="B119"/>
  <c r="B123"/>
  <c r="B127"/>
  <c r="B131"/>
  <c r="B135"/>
  <c r="B139"/>
  <c r="B143"/>
  <c r="B147"/>
  <c r="B151"/>
  <c r="B155"/>
  <c r="B159"/>
  <c r="B163"/>
  <c r="B167"/>
  <c r="B171"/>
  <c r="B175"/>
  <c r="B179"/>
  <c r="B183"/>
  <c r="B187"/>
  <c r="B191"/>
  <c r="B195"/>
  <c r="B199"/>
  <c r="B203"/>
  <c r="B207"/>
  <c r="B211"/>
  <c r="B215"/>
  <c r="B219"/>
  <c r="B223"/>
  <c r="B227"/>
  <c r="B231"/>
  <c r="B235"/>
  <c r="B239"/>
  <c r="B243"/>
  <c r="B247"/>
  <c r="B251"/>
  <c r="B255"/>
  <c r="B259"/>
  <c r="B263"/>
  <c r="B267"/>
  <c r="B271"/>
  <c r="B275"/>
  <c r="B279"/>
  <c r="B283"/>
  <c r="B287"/>
  <c r="B291"/>
  <c r="B295"/>
  <c r="B299"/>
  <c r="B303"/>
  <c r="B307"/>
  <c r="B311"/>
  <c r="B315"/>
  <c r="B319"/>
  <c r="B323"/>
  <c r="B327"/>
  <c r="B331"/>
  <c r="B335"/>
  <c r="B339"/>
  <c r="B343"/>
  <c r="B347"/>
  <c r="B351"/>
  <c r="B16"/>
  <c r="B20"/>
  <c r="B24"/>
  <c r="B28"/>
  <c r="B32"/>
  <c r="B36"/>
  <c r="B40"/>
  <c r="B44"/>
  <c r="B48"/>
  <c r="B52"/>
  <c r="B56"/>
  <c r="B60"/>
  <c r="B64"/>
  <c r="B68"/>
  <c r="B72"/>
  <c r="B76"/>
  <c r="B80"/>
  <c r="B84"/>
  <c r="B88"/>
  <c r="B92"/>
  <c r="B96"/>
  <c r="B100"/>
  <c r="B104"/>
  <c r="B108"/>
  <c r="B112"/>
  <c r="B116"/>
  <c r="B120"/>
  <c r="B124"/>
  <c r="B128"/>
  <c r="B132"/>
  <c r="B136"/>
  <c r="B140"/>
  <c r="B144"/>
  <c r="B148"/>
  <c r="B152"/>
  <c r="B156"/>
  <c r="B160"/>
  <c r="B164"/>
  <c r="B168"/>
  <c r="B172"/>
  <c r="B176"/>
  <c r="B180"/>
  <c r="B184"/>
  <c r="B188"/>
  <c r="B192"/>
  <c r="B196"/>
  <c r="B200"/>
  <c r="B204"/>
  <c r="B208"/>
  <c r="B212"/>
  <c r="B216"/>
  <c r="B220"/>
  <c r="B224"/>
  <c r="B228"/>
  <c r="B232"/>
  <c r="B236"/>
  <c r="B240"/>
  <c r="B244"/>
  <c r="B248"/>
  <c r="B252"/>
  <c r="B256"/>
  <c r="B260"/>
  <c r="B264"/>
  <c r="B268"/>
  <c r="B272"/>
  <c r="B276"/>
  <c r="B280"/>
  <c r="B284"/>
  <c r="B288"/>
  <c r="B292"/>
  <c r="B296"/>
  <c r="B300"/>
  <c r="B304"/>
  <c r="B308"/>
  <c r="B312"/>
  <c r="B316"/>
  <c r="B320"/>
  <c r="B324"/>
  <c r="B328"/>
  <c r="B332"/>
  <c r="B336"/>
  <c r="B340"/>
  <c r="B344"/>
  <c r="B348"/>
  <c r="B352"/>
  <c r="B17"/>
  <c r="B33"/>
  <c r="B49"/>
  <c r="B65"/>
  <c r="B81"/>
  <c r="B97"/>
  <c r="B113"/>
  <c r="B129"/>
  <c r="B145"/>
  <c r="B161"/>
  <c r="B177"/>
  <c r="B193"/>
  <c r="B209"/>
  <c r="B225"/>
  <c r="B241"/>
  <c r="B257"/>
  <c r="B273"/>
  <c r="B289"/>
  <c r="B337"/>
  <c r="B361"/>
  <c r="B21"/>
  <c r="B37"/>
  <c r="B53"/>
  <c r="B69"/>
  <c r="B85"/>
  <c r="B101"/>
  <c r="B117"/>
  <c r="B133"/>
  <c r="B149"/>
  <c r="B165"/>
  <c r="B181"/>
  <c r="B197"/>
  <c r="B213"/>
  <c r="B229"/>
  <c r="B245"/>
  <c r="B261"/>
  <c r="B277"/>
  <c r="B293"/>
  <c r="B309"/>
  <c r="B325"/>
  <c r="B341"/>
  <c r="B354"/>
  <c r="B358"/>
  <c r="B362"/>
  <c r="B366"/>
  <c r="B370"/>
  <c r="B363"/>
  <c r="B371"/>
  <c r="B45"/>
  <c r="B93"/>
  <c r="B125"/>
  <c r="B157"/>
  <c r="B205"/>
  <c r="B237"/>
  <c r="B269"/>
  <c r="B301"/>
  <c r="B317"/>
  <c r="B349"/>
  <c r="B360"/>
  <c r="B368"/>
  <c r="B305"/>
  <c r="B353"/>
  <c r="B365"/>
  <c r="B25"/>
  <c r="B41"/>
  <c r="B57"/>
  <c r="B73"/>
  <c r="B89"/>
  <c r="B105"/>
  <c r="B121"/>
  <c r="B137"/>
  <c r="B153"/>
  <c r="B169"/>
  <c r="B185"/>
  <c r="B201"/>
  <c r="B217"/>
  <c r="B233"/>
  <c r="B249"/>
  <c r="B265"/>
  <c r="B281"/>
  <c r="B297"/>
  <c r="B313"/>
  <c r="B329"/>
  <c r="B345"/>
  <c r="B355"/>
  <c r="B359"/>
  <c r="B367"/>
  <c r="B29"/>
  <c r="B61"/>
  <c r="B77"/>
  <c r="B109"/>
  <c r="B141"/>
  <c r="B173"/>
  <c r="B189"/>
  <c r="B221"/>
  <c r="B253"/>
  <c r="B285"/>
  <c r="B333"/>
  <c r="B356"/>
  <c r="B364"/>
  <c r="B372"/>
  <c r="B321"/>
  <c r="B357"/>
  <c r="B369"/>
</calcChain>
</file>

<file path=xl/sharedStrings.xml><?xml version="1.0" encoding="utf-8"?>
<sst xmlns="http://schemas.openxmlformats.org/spreadsheetml/2006/main" count="17" uniqueCount="17">
  <si>
    <t>Simple Loan Calculator</t>
  </si>
  <si>
    <t>No.</t>
  </si>
  <si>
    <t>Principal</t>
  </si>
  <si>
    <t>Interest</t>
  </si>
  <si>
    <t>Payment</t>
  </si>
  <si>
    <t>Loan amount</t>
  </si>
  <si>
    <t>Annual interest rate</t>
  </si>
  <si>
    <t>Loan period in years</t>
  </si>
  <si>
    <t>Start date of loan</t>
  </si>
  <si>
    <t>Monthly payment</t>
  </si>
  <si>
    <t>Number of payments</t>
  </si>
  <si>
    <t>Total interest</t>
  </si>
  <si>
    <t>Total cost of loan</t>
  </si>
  <si>
    <t>Enter values</t>
  </si>
  <si>
    <t>Payment
Date</t>
  </si>
  <si>
    <t>Beginning
Balance</t>
  </si>
  <si>
    <t>Ending
Balance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</si>
</sst>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">
    <font>
      <sz val="11"/>
      <name val="Trebuchet MS"/>
      <family val="2"/>
      <scheme val="minor"/>
    </font>
    <font>
      <sz val="11"/>
      <name val="Trebuchet MS"/>
      <family val="2"/>
      <scheme val="minor"/>
    </font>
    <font>
      <sz val="16"/>
      <name val="Trebuchet MS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rgb="FF7F7F7F"/>
      </left>
      <right style="hair">
        <color rgb="FF7F7F7F"/>
      </right>
      <top style="hair">
        <color rgb="FF7F7F7F"/>
      </top>
      <bottom style="hair">
        <color rgb="FF7F7F7F"/>
      </bottom>
      <diagonal/>
    </border>
    <border>
      <left/>
      <right/>
      <top style="hair">
        <color theme="1" tint="0.499984740745262"/>
      </top>
      <bottom/>
      <diagonal/>
    </border>
    <border>
      <left/>
      <right style="hair">
        <color rgb="FF7F7F7F"/>
      </right>
      <top/>
      <bottom/>
      <diagonal/>
    </border>
    <border>
      <left/>
      <right style="hair">
        <color theme="1" tint="0.499984740745262"/>
      </right>
      <top/>
      <bottom/>
      <diagonal/>
    </border>
  </borders>
  <cellStyleXfs count="11">
    <xf numFmtId="0" fontId="0" fillId="0" borderId="0">
      <alignment horizontal="right"/>
    </xf>
    <xf numFmtId="44" fontId="1" fillId="0" borderId="0" applyFont="0" applyFill="0" applyBorder="0" applyAlignment="0" applyProtection="0"/>
    <xf numFmtId="1" fontId="1" fillId="0" borderId="0" applyFont="0" applyFill="0" applyBorder="0" applyProtection="0">
      <alignment horizontal="right"/>
    </xf>
    <xf numFmtId="10" fontId="1" fillId="0" borderId="0" applyFont="0" applyFill="0" applyBorder="0" applyAlignment="0" applyProtection="0"/>
    <xf numFmtId="0" fontId="2" fillId="0" borderId="1" applyNumberFormat="0" applyFill="0" applyProtection="0">
      <alignment horizontal="left"/>
    </xf>
    <xf numFmtId="0" fontId="1" fillId="0" borderId="0" applyNumberFormat="0" applyFill="0" applyProtection="0">
      <alignment horizontal="right" indent="1"/>
    </xf>
    <xf numFmtId="0" fontId="1" fillId="0" borderId="0" applyNumberFormat="0" applyFont="0" applyFill="0" applyBorder="0" applyProtection="0">
      <alignment horizontal="left" indent="5"/>
    </xf>
    <xf numFmtId="0" fontId="1" fillId="0" borderId="3" applyNumberFormat="0" applyFont="0" applyFill="0" applyAlignment="0" applyProtection="0">
      <alignment horizontal="right"/>
    </xf>
    <xf numFmtId="0" fontId="1" fillId="2" borderId="2" applyNumberFormat="0" applyFont="0" applyAlignment="0" applyProtection="0">
      <alignment horizontal="right"/>
    </xf>
    <xf numFmtId="14" fontId="1" fillId="0" borderId="0" applyFont="0" applyFill="0" applyBorder="0">
      <alignment horizontal="right"/>
    </xf>
    <xf numFmtId="0" fontId="1" fillId="0" borderId="0" applyNumberFormat="0" applyFont="0" applyFill="0" applyBorder="0" applyProtection="0">
      <alignment horizontal="center" wrapText="1"/>
    </xf>
  </cellStyleXfs>
  <cellXfs count="20">
    <xf numFmtId="0" fontId="0" fillId="0" borderId="0" xfId="0">
      <alignment horizontal="right"/>
    </xf>
    <xf numFmtId="0" fontId="2" fillId="0" borderId="1" xfId="4" applyFill="1">
      <alignment horizontal="left"/>
    </xf>
    <xf numFmtId="0" fontId="2" fillId="0" borderId="1" xfId="4">
      <alignment horizontal="left"/>
    </xf>
    <xf numFmtId="14" fontId="0" fillId="0" borderId="0" xfId="9" applyFont="1">
      <alignment horizontal="right"/>
    </xf>
    <xf numFmtId="0" fontId="0" fillId="0" borderId="0" xfId="6" applyFont="1">
      <alignment horizontal="left" indent="5"/>
    </xf>
    <xf numFmtId="1" fontId="0" fillId="0" borderId="0" xfId="2" applyFont="1">
      <alignment horizontal="right"/>
    </xf>
    <xf numFmtId="44" fontId="0" fillId="0" borderId="0" xfId="1" applyFont="1" applyAlignment="1">
      <alignment horizontal="right"/>
    </xf>
    <xf numFmtId="44" fontId="0" fillId="0" borderId="3" xfId="1" applyFont="1" applyBorder="1" applyAlignment="1">
      <alignment horizontal="right"/>
    </xf>
    <xf numFmtId="10" fontId="0" fillId="0" borderId="3" xfId="3" applyFont="1" applyBorder="1" applyAlignment="1">
      <alignment horizontal="right"/>
    </xf>
    <xf numFmtId="1" fontId="0" fillId="0" borderId="3" xfId="2" applyFont="1" applyBorder="1">
      <alignment horizontal="right"/>
    </xf>
    <xf numFmtId="14" fontId="0" fillId="0" borderId="3" xfId="9" applyFont="1" applyBorder="1">
      <alignment horizontal="right"/>
    </xf>
    <xf numFmtId="44" fontId="0" fillId="2" borderId="2" xfId="1" applyFont="1" applyFill="1" applyBorder="1" applyAlignment="1">
      <alignment horizontal="right"/>
    </xf>
    <xf numFmtId="1" fontId="0" fillId="2" borderId="2" xfId="2" applyFont="1" applyFill="1" applyBorder="1">
      <alignment horizontal="right"/>
    </xf>
    <xf numFmtId="0" fontId="0" fillId="0" borderId="0" xfId="10" applyFont="1">
      <alignment horizontal="center" wrapText="1"/>
    </xf>
    <xf numFmtId="0" fontId="1" fillId="0" borderId="4" xfId="5" applyBorder="1">
      <alignment horizontal="right" indent="1"/>
    </xf>
    <xf numFmtId="0" fontId="1" fillId="0" borderId="0" xfId="6">
      <alignment horizontal="left" indent="5"/>
    </xf>
    <xf numFmtId="0" fontId="1" fillId="0" borderId="6" xfId="6" applyBorder="1">
      <alignment horizontal="left" indent="5"/>
    </xf>
    <xf numFmtId="0" fontId="0" fillId="0" borderId="0" xfId="6" applyFont="1">
      <alignment horizontal="left" indent="5"/>
    </xf>
    <xf numFmtId="0" fontId="0" fillId="0" borderId="5" xfId="6" applyFont="1" applyBorder="1">
      <alignment horizontal="left" indent="5"/>
    </xf>
    <xf numFmtId="0" fontId="1" fillId="0" borderId="5" xfId="6" applyBorder="1">
      <alignment horizontal="left" indent="5"/>
    </xf>
  </cellXfs>
  <cellStyles count="11">
    <cellStyle name="Comma" xfId="2" builtinId="3" customBuiltin="1"/>
    <cellStyle name="Currency" xfId="1" builtinId="4" customBuiltin="1"/>
    <cellStyle name="Date" xfId="9"/>
    <cellStyle name="Heading 1" xfId="5" builtinId="16" customBuiltin="1"/>
    <cellStyle name="Heading 2" xfId="6" builtinId="17" customBuiltin="1"/>
    <cellStyle name="Heading 3" xfId="10" builtinId="18" customBuiltin="1"/>
    <cellStyle name="Input" xfId="7" builtinId="20" customBuiltin="1"/>
    <cellStyle name="Normal" xfId="0" builtinId="0" customBuiltin="1"/>
    <cellStyle name="Output" xfId="8" builtinId="21" customBuiltin="1"/>
    <cellStyle name="Percent" xfId="3" builtinId="5" customBuiltin="1"/>
    <cellStyle name="Title" xfId="4" builtinId="15" customBuiltin="1"/>
  </cellStyles>
  <dxfs count="8">
    <dxf>
      <border outline="0">
        <bottom style="thin">
          <color indexed="2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relativeIndent="255" justifyLastLine="0" shrinkToFit="0" readingOrder="0"/>
    </dxf>
    <dxf>
      <border>
        <left/>
        <right style="thin">
          <color indexed="20"/>
        </right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 style="thin">
          <color indexed="20"/>
        </left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20"/>
        </bottom>
      </border>
    </dxf>
    <dxf>
      <border>
        <left/>
        <right/>
        <top/>
        <bottom/>
      </border>
    </dxf>
  </dxfs>
  <tableStyles count="0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FFFF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oan" displayName="Loan" ref="B12:H372" totalsRowShown="0" dataDxfId="1" tableBorderDxfId="0" headerRowCellStyle="Heading 3" dataCellStyle="Currency">
  <autoFilter ref="B12:H37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No." dataCellStyle="Comma">
      <calculatedColumnFormula>IFERROR(IF(Loan_Not_Paid*Values_Entered,Payment_Number,""), "")</calculatedColumnFormula>
    </tableColumn>
    <tableColumn id="2" name="Payment_x000a_Date" dataCellStyle="Date">
      <calculatedColumnFormula>IFERROR(IF(Loan_Not_Paid*Values_Entered,Payment_Date,""), "")</calculatedColumnFormula>
    </tableColumn>
    <tableColumn id="3" name="Beginning_x000a_Balance" dataCellStyle="Currency">
      <calculatedColumnFormula>IFERROR(IF(Loan_Not_Paid*Values_Entered,Beginning_Balance,""), "")</calculatedColumnFormula>
    </tableColumn>
    <tableColumn id="4" name="Payment" dataCellStyle="Currency">
      <calculatedColumnFormula>IFERROR(IF(Loan_Not_Paid*Values_Entered,Monthly_Payment,""), "")</calculatedColumnFormula>
    </tableColumn>
    <tableColumn id="5" name="Principal" dataCellStyle="Currency">
      <calculatedColumnFormula>IFERROR(IF(Loan_Not_Paid*Values_Entered,Principal,""), "")</calculatedColumnFormula>
    </tableColumn>
    <tableColumn id="6" name="Interest" dataCellStyle="Currency">
      <calculatedColumnFormula>IFERROR(IF(Loan_Not_Paid*Values_Entered,Interest,""), "")</calculatedColumnFormula>
    </tableColumn>
    <tableColumn id="7" name="Ending_x000a_Balance" dataCellStyle="Currency">
      <calculatedColumnFormula>IFERROR(IF(Loan_Not_Paid*Values_Entered,Ending_Balance,""), "")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rack Payment Number, Payment Date, Beginning Balance, Payment, Principal, Interest amounts, and Ending Balanc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rebuchet MS">
      <a:majorFont>
        <a:latin typeface="Trebuchet MS"/>
        <a:ea typeface=""/>
        <a:cs typeface=""/>
        <a:font script="Jpan" typeface="HGｺﾞｼｯｸM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B1:H372"/>
  <sheetViews>
    <sheetView showGridLines="0" tabSelected="1" zoomScaleNormal="100" workbookViewId="0">
      <pane ySplit="12" topLeftCell="A13" activePane="bottomLeft" state="frozenSplit"/>
      <selection pane="bottomLeft" activeCell="G4" sqref="G4"/>
    </sheetView>
  </sheetViews>
  <sheetFormatPr defaultRowHeight="16.5"/>
  <cols>
    <col min="1" max="1" width="2.625" customWidth="1"/>
    <col min="2" max="2" width="5.75" customWidth="1"/>
    <col min="3" max="3" width="13.625" customWidth="1"/>
    <col min="4" max="4" width="16.625" customWidth="1"/>
    <col min="5" max="8" width="13.625" customWidth="1"/>
    <col min="9" max="9" width="2.625" customWidth="1"/>
  </cols>
  <sheetData>
    <row r="1" spans="2:8" ht="30" customHeight="1">
      <c r="B1" s="1" t="s">
        <v>0</v>
      </c>
      <c r="C1" s="2"/>
      <c r="D1" s="2"/>
      <c r="E1" s="2"/>
      <c r="F1" s="2"/>
      <c r="G1" s="2"/>
      <c r="H1" s="2"/>
    </row>
    <row r="2" spans="2:8" ht="30" customHeight="1">
      <c r="B2" s="14" t="s">
        <v>13</v>
      </c>
      <c r="C2" s="14"/>
      <c r="D2" s="14"/>
      <c r="E2" s="14"/>
    </row>
    <row r="3" spans="2:8">
      <c r="B3" s="17" t="s">
        <v>5</v>
      </c>
      <c r="C3" s="17"/>
      <c r="D3" s="18"/>
      <c r="E3" s="7">
        <v>100000</v>
      </c>
    </row>
    <row r="4" spans="2:8">
      <c r="B4" s="15" t="s">
        <v>6</v>
      </c>
      <c r="C4" s="15"/>
      <c r="D4" s="19"/>
      <c r="E4" s="8">
        <v>5.5E-2</v>
      </c>
    </row>
    <row r="5" spans="2:8">
      <c r="B5" s="15" t="s">
        <v>7</v>
      </c>
      <c r="C5" s="15"/>
      <c r="D5" s="19"/>
      <c r="E5" s="9">
        <v>30</v>
      </c>
    </row>
    <row r="6" spans="2:8">
      <c r="B6" s="15" t="s">
        <v>8</v>
      </c>
      <c r="C6" s="15"/>
      <c r="D6" s="19"/>
      <c r="E6" s="10">
        <f ca="1">TODAY()</f>
        <v>44521</v>
      </c>
    </row>
    <row r="7" spans="2:8">
      <c r="B7" s="4"/>
      <c r="C7" s="4"/>
      <c r="D7" s="4"/>
    </row>
    <row r="8" spans="2:8">
      <c r="B8" s="15" t="s">
        <v>9</v>
      </c>
      <c r="C8" s="15"/>
      <c r="D8" s="16"/>
      <c r="E8" s="11">
        <f ca="1">IFERROR(IF(Values_Entered,Monthly_Payment,""), "")</f>
        <v>567.78900134700234</v>
      </c>
    </row>
    <row r="9" spans="2:8">
      <c r="B9" s="15" t="s">
        <v>10</v>
      </c>
      <c r="C9" s="15"/>
      <c r="D9" s="16"/>
      <c r="E9" s="12">
        <f ca="1">IFERROR(IF(Values_Entered,Loan_Years*12,""), "")</f>
        <v>360</v>
      </c>
    </row>
    <row r="10" spans="2:8">
      <c r="B10" s="15" t="s">
        <v>11</v>
      </c>
      <c r="C10" s="15"/>
      <c r="D10" s="16"/>
      <c r="E10" s="11">
        <f ca="1">IFERROR(IF(Values_Entered,Total_Cost-Loan_Amount,""), "")</f>
        <v>104404.04048492084</v>
      </c>
    </row>
    <row r="11" spans="2:8">
      <c r="B11" s="15" t="s">
        <v>12</v>
      </c>
      <c r="C11" s="15"/>
      <c r="D11" s="16"/>
      <c r="E11" s="11">
        <f ca="1">IFERROR(IF(Values_Entered,Monthly_Payment*Number_of_Payments,""), "")</f>
        <v>204404.04048492084</v>
      </c>
    </row>
    <row r="12" spans="2:8" ht="62.25" customHeight="1">
      <c r="B12" s="13" t="s">
        <v>1</v>
      </c>
      <c r="C12" s="13" t="s">
        <v>14</v>
      </c>
      <c r="D12" s="13" t="s">
        <v>15</v>
      </c>
      <c r="E12" s="13" t="s">
        <v>4</v>
      </c>
      <c r="F12" s="13" t="s">
        <v>2</v>
      </c>
      <c r="G12" s="13" t="s">
        <v>3</v>
      </c>
      <c r="H12" s="13" t="s">
        <v>16</v>
      </c>
    </row>
    <row r="13" spans="2:8">
      <c r="B13" s="5">
        <f ca="1">IFERROR(IF(Loan_Not_Paid*Values_Entered,Payment_Number,""), "")</f>
        <v>1</v>
      </c>
      <c r="C13" s="3">
        <f ca="1">IFERROR(IF(Loan_Not_Paid*Values_Entered,Payment_Date,""), "")</f>
        <v>44551</v>
      </c>
      <c r="D13" s="6">
        <f ca="1">IFERROR(IF(Loan_Not_Paid*Values_Entered,Beginning_Balance,""), "")</f>
        <v>100000</v>
      </c>
      <c r="E13" s="6">
        <f ca="1">IFERROR(IF(Loan_Not_Paid*Values_Entered,Monthly_Payment,""), "")</f>
        <v>567.78900134700234</v>
      </c>
      <c r="F13" s="6">
        <f ca="1">IFERROR(IF(Loan_Not_Paid*Values_Entered,Principal,""), "")</f>
        <v>109.45566801366903</v>
      </c>
      <c r="G13" s="6">
        <f ca="1">IFERROR(IF(Loan_Not_Paid*Values_Entered,Interest,""), "")</f>
        <v>458.33333333333331</v>
      </c>
      <c r="H13" s="6">
        <f ca="1">IFERROR(IF(Loan_Not_Paid*Values_Entered,Ending_Balance,""), "")</f>
        <v>99890.544331986341</v>
      </c>
    </row>
    <row r="14" spans="2:8">
      <c r="B14" s="5">
        <f ca="1">IFERROR(IF(Loan_Not_Paid*Values_Entered,Payment_Number,""), "")</f>
        <v>2</v>
      </c>
      <c r="C14" s="3">
        <f ca="1">IFERROR(IF(Loan_Not_Paid*Values_Entered,Payment_Date,""), "")</f>
        <v>44582</v>
      </c>
      <c r="D14" s="6">
        <f ca="1">IFERROR(IF(Loan_Not_Paid*Values_Entered,Beginning_Balance,""), "")</f>
        <v>99890.544331986341</v>
      </c>
      <c r="E14" s="6">
        <f ca="1">IFERROR(IF(Loan_Not_Paid*Values_Entered,Monthly_Payment,""), "")</f>
        <v>567.78900134700234</v>
      </c>
      <c r="F14" s="6">
        <f ca="1">IFERROR(IF(Loan_Not_Paid*Values_Entered,Principal,""), "")</f>
        <v>109.95733982539826</v>
      </c>
      <c r="G14" s="6">
        <f ca="1">IFERROR(IF(Loan_Not_Paid*Values_Entered,Interest,""), "")</f>
        <v>457.83166152160408</v>
      </c>
      <c r="H14" s="6">
        <f ca="1">IFERROR(IF(Loan_Not_Paid*Values_Entered,Ending_Balance,""), "")</f>
        <v>99780.586992160941</v>
      </c>
    </row>
    <row r="15" spans="2:8">
      <c r="B15" s="5">
        <f ca="1">IFERROR(IF(Loan_Not_Paid*Values_Entered,Payment_Number,""), "")</f>
        <v>3</v>
      </c>
      <c r="C15" s="3">
        <f ca="1">IFERROR(IF(Loan_Not_Paid*Values_Entered,Payment_Date,""), "")</f>
        <v>44613</v>
      </c>
      <c r="D15" s="6">
        <f ca="1">IFERROR(IF(Loan_Not_Paid*Values_Entered,Beginning_Balance,""), "")</f>
        <v>99780.586992160941</v>
      </c>
      <c r="E15" s="6">
        <f ca="1">IFERROR(IF(Loan_Not_Paid*Values_Entered,Monthly_Payment,""), "")</f>
        <v>567.78900134700234</v>
      </c>
      <c r="F15" s="6">
        <f ca="1">IFERROR(IF(Loan_Not_Paid*Values_Entered,Principal,""), "")</f>
        <v>110.4613109662647</v>
      </c>
      <c r="G15" s="6">
        <f ca="1">IFERROR(IF(Loan_Not_Paid*Values_Entered,Interest,""), "")</f>
        <v>457.32769038073764</v>
      </c>
      <c r="H15" s="6">
        <f ca="1">IFERROR(IF(Loan_Not_Paid*Values_Entered,Ending_Balance,""), "")</f>
        <v>99670.125681194666</v>
      </c>
    </row>
    <row r="16" spans="2:8">
      <c r="B16" s="5">
        <f ca="1">IFERROR(IF(Loan_Not_Paid*Values_Entered,Payment_Number,""), "")</f>
        <v>4</v>
      </c>
      <c r="C16" s="3">
        <f ca="1">IFERROR(IF(Loan_Not_Paid*Values_Entered,Payment_Date,""), "")</f>
        <v>44641</v>
      </c>
      <c r="D16" s="6">
        <f ca="1">IFERROR(IF(Loan_Not_Paid*Values_Entered,Beginning_Balance,""), "")</f>
        <v>99670.125681194666</v>
      </c>
      <c r="E16" s="6">
        <f ca="1">IFERROR(IF(Loan_Not_Paid*Values_Entered,Monthly_Payment,""), "")</f>
        <v>567.78900134700234</v>
      </c>
      <c r="F16" s="6">
        <f ca="1">IFERROR(IF(Loan_Not_Paid*Values_Entered,Principal,""), "")</f>
        <v>110.96759197486011</v>
      </c>
      <c r="G16" s="6">
        <f ca="1">IFERROR(IF(Loan_Not_Paid*Values_Entered,Interest,""), "")</f>
        <v>456.82140937214223</v>
      </c>
      <c r="H16" s="6">
        <f ca="1">IFERROR(IF(Loan_Not_Paid*Values_Entered,Ending_Balance,""), "")</f>
        <v>99559.158089219811</v>
      </c>
    </row>
    <row r="17" spans="2:8">
      <c r="B17" s="5">
        <f ca="1">IFERROR(IF(Loan_Not_Paid*Values_Entered,Payment_Number,""), "")</f>
        <v>5</v>
      </c>
      <c r="C17" s="3">
        <f ca="1">IFERROR(IF(Loan_Not_Paid*Values_Entered,Payment_Date,""), "")</f>
        <v>44672</v>
      </c>
      <c r="D17" s="6">
        <f ca="1">IFERROR(IF(Loan_Not_Paid*Values_Entered,Beginning_Balance,""), "")</f>
        <v>99559.158089219811</v>
      </c>
      <c r="E17" s="6">
        <f ca="1">IFERROR(IF(Loan_Not_Paid*Values_Entered,Monthly_Payment,""), "")</f>
        <v>567.78900134700234</v>
      </c>
      <c r="F17" s="6">
        <f ca="1">IFERROR(IF(Loan_Not_Paid*Values_Entered,Principal,""), "")</f>
        <v>111.47619343807821</v>
      </c>
      <c r="G17" s="6">
        <f ca="1">IFERROR(IF(Loan_Not_Paid*Values_Entered,Interest,""), "")</f>
        <v>456.31280790892413</v>
      </c>
      <c r="H17" s="6">
        <f ca="1">IFERROR(IF(Loan_Not_Paid*Values_Entered,Ending_Balance,""), "")</f>
        <v>99447.68189578173</v>
      </c>
    </row>
    <row r="18" spans="2:8">
      <c r="B18" s="5">
        <f ca="1">IFERROR(IF(Loan_Not_Paid*Values_Entered,Payment_Number,""), "")</f>
        <v>6</v>
      </c>
      <c r="C18" s="3">
        <f ca="1">IFERROR(IF(Loan_Not_Paid*Values_Entered,Payment_Date,""), "")</f>
        <v>44702</v>
      </c>
      <c r="D18" s="6">
        <f ca="1">IFERROR(IF(Loan_Not_Paid*Values_Entered,Beginning_Balance,""), "")</f>
        <v>99447.68189578173</v>
      </c>
      <c r="E18" s="6">
        <f ca="1">IFERROR(IF(Loan_Not_Paid*Values_Entered,Monthly_Payment,""), "")</f>
        <v>567.78900134700234</v>
      </c>
      <c r="F18" s="6">
        <f ca="1">IFERROR(IF(Loan_Not_Paid*Values_Entered,Principal,""), "")</f>
        <v>111.98712599133609</v>
      </c>
      <c r="G18" s="6">
        <f ca="1">IFERROR(IF(Loan_Not_Paid*Values_Entered,Interest,""), "")</f>
        <v>455.80187535566625</v>
      </c>
      <c r="H18" s="6">
        <f ca="1">IFERROR(IF(Loan_Not_Paid*Values_Entered,Ending_Balance,""), "")</f>
        <v>99335.694769790382</v>
      </c>
    </row>
    <row r="19" spans="2:8">
      <c r="B19" s="5">
        <f ca="1">IFERROR(IF(Loan_Not_Paid*Values_Entered,Payment_Number,""), "")</f>
        <v>7</v>
      </c>
      <c r="C19" s="3">
        <f ca="1">IFERROR(IF(Loan_Not_Paid*Values_Entered,Payment_Date,""), "")</f>
        <v>44733</v>
      </c>
      <c r="D19" s="6">
        <f ca="1">IFERROR(IF(Loan_Not_Paid*Values_Entered,Beginning_Balance,""), "")</f>
        <v>99335.694769790382</v>
      </c>
      <c r="E19" s="6">
        <f ca="1">IFERROR(IF(Loan_Not_Paid*Values_Entered,Monthly_Payment,""), "")</f>
        <v>567.78900134700234</v>
      </c>
      <c r="F19" s="6">
        <f ca="1">IFERROR(IF(Loan_Not_Paid*Values_Entered,Principal,""), "")</f>
        <v>112.50040031879644</v>
      </c>
      <c r="G19" s="6">
        <f ca="1">IFERROR(IF(Loan_Not_Paid*Values_Entered,Interest,""), "")</f>
        <v>455.2886010282059</v>
      </c>
      <c r="H19" s="6">
        <f ca="1">IFERROR(IF(Loan_Not_Paid*Values_Entered,Ending_Balance,""), "")</f>
        <v>99223.194369471588</v>
      </c>
    </row>
    <row r="20" spans="2:8">
      <c r="B20" s="5">
        <f ca="1">IFERROR(IF(Loan_Not_Paid*Values_Entered,Payment_Number,""), "")</f>
        <v>8</v>
      </c>
      <c r="C20" s="3">
        <f ca="1">IFERROR(IF(Loan_Not_Paid*Values_Entered,Payment_Date,""), "")</f>
        <v>44763</v>
      </c>
      <c r="D20" s="6">
        <f ca="1">IFERROR(IF(Loan_Not_Paid*Values_Entered,Beginning_Balance,""), "")</f>
        <v>99223.194369471588</v>
      </c>
      <c r="E20" s="6">
        <f ca="1">IFERROR(IF(Loan_Not_Paid*Values_Entered,Monthly_Payment,""), "")</f>
        <v>567.78900134700234</v>
      </c>
      <c r="F20" s="6">
        <f ca="1">IFERROR(IF(Loan_Not_Paid*Values_Entered,Principal,""), "")</f>
        <v>113.01602715359087</v>
      </c>
      <c r="G20" s="6">
        <f ca="1">IFERROR(IF(Loan_Not_Paid*Values_Entered,Interest,""), "")</f>
        <v>454.77297419341147</v>
      </c>
      <c r="H20" s="6">
        <f ca="1">IFERROR(IF(Loan_Not_Paid*Values_Entered,Ending_Balance,""), "")</f>
        <v>99110.178342318002</v>
      </c>
    </row>
    <row r="21" spans="2:8">
      <c r="B21" s="5">
        <f ca="1">IFERROR(IF(Loan_Not_Paid*Values_Entered,Payment_Number,""), "")</f>
        <v>9</v>
      </c>
      <c r="C21" s="3">
        <f ca="1">IFERROR(IF(Loan_Not_Paid*Values_Entered,Payment_Date,""), "")</f>
        <v>44794</v>
      </c>
      <c r="D21" s="6">
        <f ca="1">IFERROR(IF(Loan_Not_Paid*Values_Entered,Beginning_Balance,""), "")</f>
        <v>99110.178342318002</v>
      </c>
      <c r="E21" s="6">
        <f ca="1">IFERROR(IF(Loan_Not_Paid*Values_Entered,Monthly_Payment,""), "")</f>
        <v>567.78900134700234</v>
      </c>
      <c r="F21" s="6">
        <f ca="1">IFERROR(IF(Loan_Not_Paid*Values_Entered,Principal,""), "")</f>
        <v>113.53401727804481</v>
      </c>
      <c r="G21" s="6">
        <f ca="1">IFERROR(IF(Loan_Not_Paid*Values_Entered,Interest,""), "")</f>
        <v>454.25498406895753</v>
      </c>
      <c r="H21" s="6">
        <f ca="1">IFERROR(IF(Loan_Not_Paid*Values_Entered,Ending_Balance,""), "")</f>
        <v>98996.644325039961</v>
      </c>
    </row>
    <row r="22" spans="2:8">
      <c r="B22" s="5">
        <f ca="1">IFERROR(IF(Loan_Not_Paid*Values_Entered,Payment_Number,""), "")</f>
        <v>10</v>
      </c>
      <c r="C22" s="3">
        <f ca="1">IFERROR(IF(Loan_Not_Paid*Values_Entered,Payment_Date,""), "")</f>
        <v>44825</v>
      </c>
      <c r="D22" s="6">
        <f ca="1">IFERROR(IF(Loan_Not_Paid*Values_Entered,Beginning_Balance,""), "")</f>
        <v>98996.644325039961</v>
      </c>
      <c r="E22" s="6">
        <f ca="1">IFERROR(IF(Loan_Not_Paid*Values_Entered,Monthly_Payment,""), "")</f>
        <v>567.78900134700234</v>
      </c>
      <c r="F22" s="6">
        <f ca="1">IFERROR(IF(Loan_Not_Paid*Values_Entered,Principal,""), "")</f>
        <v>114.05438152390252</v>
      </c>
      <c r="G22" s="6">
        <f ca="1">IFERROR(IF(Loan_Not_Paid*Values_Entered,Interest,""), "")</f>
        <v>453.73461982309982</v>
      </c>
      <c r="H22" s="6">
        <f ca="1">IFERROR(IF(Loan_Not_Paid*Values_Entered,Ending_Balance,""), "")</f>
        <v>98882.589943516054</v>
      </c>
    </row>
    <row r="23" spans="2:8">
      <c r="B23" s="5">
        <f ca="1">IFERROR(IF(Loan_Not_Paid*Values_Entered,Payment_Number,""), "")</f>
        <v>11</v>
      </c>
      <c r="C23" s="3">
        <f ca="1">IFERROR(IF(Loan_Not_Paid*Values_Entered,Payment_Date,""), "")</f>
        <v>44855</v>
      </c>
      <c r="D23" s="6">
        <f ca="1">IFERROR(IF(Loan_Not_Paid*Values_Entered,Beginning_Balance,""), "")</f>
        <v>98882.589943516054</v>
      </c>
      <c r="E23" s="6">
        <f ca="1">IFERROR(IF(Loan_Not_Paid*Values_Entered,Monthly_Payment,""), "")</f>
        <v>567.78900134700234</v>
      </c>
      <c r="F23" s="6">
        <f ca="1">IFERROR(IF(Loan_Not_Paid*Values_Entered,Principal,""), "")</f>
        <v>114.57713077255374</v>
      </c>
      <c r="G23" s="6">
        <f ca="1">IFERROR(IF(Loan_Not_Paid*Values_Entered,Interest,""), "")</f>
        <v>453.2118705744486</v>
      </c>
      <c r="H23" s="6">
        <f ca="1">IFERROR(IF(Loan_Not_Paid*Values_Entered,Ending_Balance,""), "")</f>
        <v>98768.012812743502</v>
      </c>
    </row>
    <row r="24" spans="2:8">
      <c r="B24" s="5">
        <f ca="1">IFERROR(IF(Loan_Not_Paid*Values_Entered,Payment_Number,""), "")</f>
        <v>12</v>
      </c>
      <c r="C24" s="3">
        <f ca="1">IFERROR(IF(Loan_Not_Paid*Values_Entered,Payment_Date,""), "")</f>
        <v>44886</v>
      </c>
      <c r="D24" s="6">
        <f ca="1">IFERROR(IF(Loan_Not_Paid*Values_Entered,Beginning_Balance,""), "")</f>
        <v>98768.012812743502</v>
      </c>
      <c r="E24" s="6">
        <f ca="1">IFERROR(IF(Loan_Not_Paid*Values_Entered,Monthly_Payment,""), "")</f>
        <v>567.78900134700234</v>
      </c>
      <c r="F24" s="6">
        <f ca="1">IFERROR(IF(Loan_Not_Paid*Values_Entered,Principal,""), "")</f>
        <v>115.10227595526129</v>
      </c>
      <c r="G24" s="6">
        <f ca="1">IFERROR(IF(Loan_Not_Paid*Values_Entered,Interest,""), "")</f>
        <v>452.68672539174105</v>
      </c>
      <c r="H24" s="6">
        <f ca="1">IFERROR(IF(Loan_Not_Paid*Values_Entered,Ending_Balance,""), "")</f>
        <v>98652.910536788244</v>
      </c>
    </row>
    <row r="25" spans="2:8">
      <c r="B25" s="5">
        <f ca="1">IFERROR(IF(Loan_Not_Paid*Values_Entered,Payment_Number,""), "")</f>
        <v>13</v>
      </c>
      <c r="C25" s="3">
        <f ca="1">IFERROR(IF(Loan_Not_Paid*Values_Entered,Payment_Date,""), "")</f>
        <v>44916</v>
      </c>
      <c r="D25" s="6">
        <f ca="1">IFERROR(IF(Loan_Not_Paid*Values_Entered,Beginning_Balance,""), "")</f>
        <v>98652.910536788244</v>
      </c>
      <c r="E25" s="6">
        <f ca="1">IFERROR(IF(Loan_Not_Paid*Values_Entered,Monthly_Payment,""), "")</f>
        <v>567.78900134700234</v>
      </c>
      <c r="F25" s="6">
        <f ca="1">IFERROR(IF(Loan_Not_Paid*Values_Entered,Principal,""), "")</f>
        <v>115.62982805338953</v>
      </c>
      <c r="G25" s="6">
        <f ca="1">IFERROR(IF(Loan_Not_Paid*Values_Entered,Interest,""), "")</f>
        <v>452.15917329361281</v>
      </c>
      <c r="H25" s="6">
        <f ca="1">IFERROR(IF(Loan_Not_Paid*Values_Entered,Ending_Balance,""), "")</f>
        <v>98537.280708734863</v>
      </c>
    </row>
    <row r="26" spans="2:8">
      <c r="B26" s="5">
        <f ca="1">IFERROR(IF(Loan_Not_Paid*Values_Entered,Payment_Number,""), "")</f>
        <v>14</v>
      </c>
      <c r="C26" s="3">
        <f ca="1">IFERROR(IF(Loan_Not_Paid*Values_Entered,Payment_Date,""), "")</f>
        <v>44947</v>
      </c>
      <c r="D26" s="6">
        <f ca="1">IFERROR(IF(Loan_Not_Paid*Values_Entered,Beginning_Balance,""), "")</f>
        <v>98537.280708734863</v>
      </c>
      <c r="E26" s="6">
        <f ca="1">IFERROR(IF(Loan_Not_Paid*Values_Entered,Monthly_Payment,""), "")</f>
        <v>567.78900134700234</v>
      </c>
      <c r="F26" s="6">
        <f ca="1">IFERROR(IF(Loan_Not_Paid*Values_Entered,Principal,""), "")</f>
        <v>116.15979809863421</v>
      </c>
      <c r="G26" s="6">
        <f ca="1">IFERROR(IF(Loan_Not_Paid*Values_Entered,Interest,""), "")</f>
        <v>451.62920324836813</v>
      </c>
      <c r="H26" s="6">
        <f ca="1">IFERROR(IF(Loan_Not_Paid*Values_Entered,Ending_Balance,""), "")</f>
        <v>98421.120910636208</v>
      </c>
    </row>
    <row r="27" spans="2:8">
      <c r="B27" s="5">
        <f ca="1">IFERROR(IF(Loan_Not_Paid*Values_Entered,Payment_Number,""), "")</f>
        <v>15</v>
      </c>
      <c r="C27" s="3">
        <f ca="1">IFERROR(IF(Loan_Not_Paid*Values_Entered,Payment_Date,""), "")</f>
        <v>44978</v>
      </c>
      <c r="D27" s="6">
        <f ca="1">IFERROR(IF(Loan_Not_Paid*Values_Entered,Beginning_Balance,""), "")</f>
        <v>98421.120910636208</v>
      </c>
      <c r="E27" s="6">
        <f ca="1">IFERROR(IF(Loan_Not_Paid*Values_Entered,Monthly_Payment,""), "")</f>
        <v>567.78900134700234</v>
      </c>
      <c r="F27" s="6">
        <f ca="1">IFERROR(IF(Loan_Not_Paid*Values_Entered,Principal,""), "")</f>
        <v>116.69219717325308</v>
      </c>
      <c r="G27" s="6">
        <f ca="1">IFERROR(IF(Loan_Not_Paid*Values_Entered,Interest,""), "")</f>
        <v>451.09680417374926</v>
      </c>
      <c r="H27" s="6">
        <f ca="1">IFERROR(IF(Loan_Not_Paid*Values_Entered,Ending_Balance,""), "")</f>
        <v>98304.42871346297</v>
      </c>
    </row>
    <row r="28" spans="2:8">
      <c r="B28" s="5">
        <f ca="1">IFERROR(IF(Loan_Not_Paid*Values_Entered,Payment_Number,""), "")</f>
        <v>16</v>
      </c>
      <c r="C28" s="3">
        <f ca="1">IFERROR(IF(Loan_Not_Paid*Values_Entered,Payment_Date,""), "")</f>
        <v>45006</v>
      </c>
      <c r="D28" s="6">
        <f ca="1">IFERROR(IF(Loan_Not_Paid*Values_Entered,Beginning_Balance,""), "")</f>
        <v>98304.42871346297</v>
      </c>
      <c r="E28" s="6">
        <f ca="1">IFERROR(IF(Loan_Not_Paid*Values_Entered,Monthly_Payment,""), "")</f>
        <v>567.78900134700234</v>
      </c>
      <c r="F28" s="6">
        <f ca="1">IFERROR(IF(Loan_Not_Paid*Values_Entered,Principal,""), "")</f>
        <v>117.22703641029705</v>
      </c>
      <c r="G28" s="6">
        <f ca="1">IFERROR(IF(Loan_Not_Paid*Values_Entered,Interest,""), "")</f>
        <v>450.56196493670529</v>
      </c>
      <c r="H28" s="6">
        <f ca="1">IFERROR(IF(Loan_Not_Paid*Values_Entered,Ending_Balance,""), "")</f>
        <v>98187.201677052668</v>
      </c>
    </row>
    <row r="29" spans="2:8">
      <c r="B29" s="5">
        <f ca="1">IFERROR(IF(Loan_Not_Paid*Values_Entered,Payment_Number,""), "")</f>
        <v>17</v>
      </c>
      <c r="C29" s="3">
        <f ca="1">IFERROR(IF(Loan_Not_Paid*Values_Entered,Payment_Date,""), "")</f>
        <v>45037</v>
      </c>
      <c r="D29" s="6">
        <f ca="1">IFERROR(IF(Loan_Not_Paid*Values_Entered,Beginning_Balance,""), "")</f>
        <v>98187.201677052668</v>
      </c>
      <c r="E29" s="6">
        <f ca="1">IFERROR(IF(Loan_Not_Paid*Values_Entered,Monthly_Payment,""), "")</f>
        <v>567.78900134700234</v>
      </c>
      <c r="F29" s="6">
        <f ca="1">IFERROR(IF(Loan_Not_Paid*Values_Entered,Principal,""), "")</f>
        <v>117.76432699384429</v>
      </c>
      <c r="G29" s="6">
        <f ca="1">IFERROR(IF(Loan_Not_Paid*Values_Entered,Interest,""), "")</f>
        <v>450.02467435315805</v>
      </c>
      <c r="H29" s="6">
        <f ca="1">IFERROR(IF(Loan_Not_Paid*Values_Entered,Ending_Balance,""), "")</f>
        <v>98069.437350058826</v>
      </c>
    </row>
    <row r="30" spans="2:8">
      <c r="B30" s="5">
        <f ca="1">IFERROR(IF(Loan_Not_Paid*Values_Entered,Payment_Number,""), "")</f>
        <v>18</v>
      </c>
      <c r="C30" s="3">
        <f ca="1">IFERROR(IF(Loan_Not_Paid*Values_Entered,Payment_Date,""), "")</f>
        <v>45067</v>
      </c>
      <c r="D30" s="6">
        <f ca="1">IFERROR(IF(Loan_Not_Paid*Values_Entered,Beginning_Balance,""), "")</f>
        <v>98069.437350058826</v>
      </c>
      <c r="E30" s="6">
        <f ca="1">IFERROR(IF(Loan_Not_Paid*Values_Entered,Monthly_Payment,""), "")</f>
        <v>567.78900134700234</v>
      </c>
      <c r="F30" s="6">
        <f ca="1">IFERROR(IF(Loan_Not_Paid*Values_Entered,Principal,""), "")</f>
        <v>118.30408015923274</v>
      </c>
      <c r="G30" s="6">
        <f ca="1">IFERROR(IF(Loan_Not_Paid*Values_Entered,Interest,""), "")</f>
        <v>449.4849211877696</v>
      </c>
      <c r="H30" s="6">
        <f ca="1">IFERROR(IF(Loan_Not_Paid*Values_Entered,Ending_Balance,""), "")</f>
        <v>97951.133269899598</v>
      </c>
    </row>
    <row r="31" spans="2:8">
      <c r="B31" s="5">
        <f ca="1">IFERROR(IF(Loan_Not_Paid*Values_Entered,Payment_Number,""), "")</f>
        <v>19</v>
      </c>
      <c r="C31" s="3">
        <f ca="1">IFERROR(IF(Loan_Not_Paid*Values_Entered,Payment_Date,""), "")</f>
        <v>45098</v>
      </c>
      <c r="D31" s="6">
        <f ca="1">IFERROR(IF(Loan_Not_Paid*Values_Entered,Beginning_Balance,""), "")</f>
        <v>97951.133269899598</v>
      </c>
      <c r="E31" s="6">
        <f ca="1">IFERROR(IF(Loan_Not_Paid*Values_Entered,Monthly_Payment,""), "")</f>
        <v>567.78900134700234</v>
      </c>
      <c r="F31" s="6">
        <f ca="1">IFERROR(IF(Loan_Not_Paid*Values_Entered,Principal,""), "")</f>
        <v>118.84630719329584</v>
      </c>
      <c r="G31" s="6">
        <f ca="1">IFERROR(IF(Loan_Not_Paid*Values_Entered,Interest,""), "")</f>
        <v>448.9426941537065</v>
      </c>
      <c r="H31" s="6">
        <f ca="1">IFERROR(IF(Loan_Not_Paid*Values_Entered,Ending_Balance,""), "")</f>
        <v>97832.28696270629</v>
      </c>
    </row>
    <row r="32" spans="2:8">
      <c r="B32" s="5">
        <f ca="1">IFERROR(IF(Loan_Not_Paid*Values_Entered,Payment_Number,""), "")</f>
        <v>20</v>
      </c>
      <c r="C32" s="3">
        <f ca="1">IFERROR(IF(Loan_Not_Paid*Values_Entered,Payment_Date,""), "")</f>
        <v>45128</v>
      </c>
      <c r="D32" s="6">
        <f ca="1">IFERROR(IF(Loan_Not_Paid*Values_Entered,Beginning_Balance,""), "")</f>
        <v>97832.28696270629</v>
      </c>
      <c r="E32" s="6">
        <f ca="1">IFERROR(IF(Loan_Not_Paid*Values_Entered,Monthly_Payment,""), "")</f>
        <v>567.78900134700234</v>
      </c>
      <c r="F32" s="6">
        <f ca="1">IFERROR(IF(Loan_Not_Paid*Values_Entered,Principal,""), "")</f>
        <v>119.39101943459849</v>
      </c>
      <c r="G32" s="6">
        <f ca="1">IFERROR(IF(Loan_Not_Paid*Values_Entered,Interest,""), "")</f>
        <v>448.39798191240385</v>
      </c>
      <c r="H32" s="6">
        <f ca="1">IFERROR(IF(Loan_Not_Paid*Values_Entered,Ending_Balance,""), "")</f>
        <v>97712.895943271695</v>
      </c>
    </row>
    <row r="33" spans="2:8">
      <c r="B33" s="5">
        <f ca="1">IFERROR(IF(Loan_Not_Paid*Values_Entered,Payment_Number,""), "")</f>
        <v>21</v>
      </c>
      <c r="C33" s="3">
        <f ca="1">IFERROR(IF(Loan_Not_Paid*Values_Entered,Payment_Date,""), "")</f>
        <v>45159</v>
      </c>
      <c r="D33" s="6">
        <f ca="1">IFERROR(IF(Loan_Not_Paid*Values_Entered,Beginning_Balance,""), "")</f>
        <v>97712.895943271695</v>
      </c>
      <c r="E33" s="6">
        <f ca="1">IFERROR(IF(Loan_Not_Paid*Values_Entered,Monthly_Payment,""), "")</f>
        <v>567.78900134700234</v>
      </c>
      <c r="F33" s="6">
        <f ca="1">IFERROR(IF(Loan_Not_Paid*Values_Entered,Principal,""), "")</f>
        <v>119.93822827367376</v>
      </c>
      <c r="G33" s="6">
        <f ca="1">IFERROR(IF(Loan_Not_Paid*Values_Entered,Interest,""), "")</f>
        <v>447.85077307332858</v>
      </c>
      <c r="H33" s="6">
        <f ca="1">IFERROR(IF(Loan_Not_Paid*Values_Entered,Ending_Balance,""), "")</f>
        <v>97592.957714998018</v>
      </c>
    </row>
    <row r="34" spans="2:8">
      <c r="B34" s="5">
        <f ca="1">IFERROR(IF(Loan_Not_Paid*Values_Entered,Payment_Number,""), "")</f>
        <v>22</v>
      </c>
      <c r="C34" s="3">
        <f ca="1">IFERROR(IF(Loan_Not_Paid*Values_Entered,Payment_Date,""), "")</f>
        <v>45190</v>
      </c>
      <c r="D34" s="6">
        <f ca="1">IFERROR(IF(Loan_Not_Paid*Values_Entered,Beginning_Balance,""), "")</f>
        <v>97592.957714998018</v>
      </c>
      <c r="E34" s="6">
        <f ca="1">IFERROR(IF(Loan_Not_Paid*Values_Entered,Monthly_Payment,""), "")</f>
        <v>567.78900134700234</v>
      </c>
      <c r="F34" s="6">
        <f ca="1">IFERROR(IF(Loan_Not_Paid*Values_Entered,Principal,""), "")</f>
        <v>120.48794515326142</v>
      </c>
      <c r="G34" s="6">
        <f ca="1">IFERROR(IF(Loan_Not_Paid*Values_Entered,Interest,""), "")</f>
        <v>447.30105619374092</v>
      </c>
      <c r="H34" s="6">
        <f ca="1">IFERROR(IF(Loan_Not_Paid*Values_Entered,Ending_Balance,""), "")</f>
        <v>97472.469769844756</v>
      </c>
    </row>
    <row r="35" spans="2:8">
      <c r="B35" s="5">
        <f ca="1">IFERROR(IF(Loan_Not_Paid*Values_Entered,Payment_Number,""), "")</f>
        <v>23</v>
      </c>
      <c r="C35" s="3">
        <f ca="1">IFERROR(IF(Loan_Not_Paid*Values_Entered,Payment_Date,""), "")</f>
        <v>45220</v>
      </c>
      <c r="D35" s="6">
        <f ca="1">IFERROR(IF(Loan_Not_Paid*Values_Entered,Beginning_Balance,""), "")</f>
        <v>97472.469769844756</v>
      </c>
      <c r="E35" s="6">
        <f ca="1">IFERROR(IF(Loan_Not_Paid*Values_Entered,Monthly_Payment,""), "")</f>
        <v>567.78900134700234</v>
      </c>
      <c r="F35" s="6">
        <f ca="1">IFERROR(IF(Loan_Not_Paid*Values_Entered,Principal,""), "")</f>
        <v>121.04018156854721</v>
      </c>
      <c r="G35" s="6">
        <f ca="1">IFERROR(IF(Loan_Not_Paid*Values_Entered,Interest,""), "")</f>
        <v>446.74881977845513</v>
      </c>
      <c r="H35" s="6">
        <f ca="1">IFERROR(IF(Loan_Not_Paid*Values_Entered,Ending_Balance,""), "")</f>
        <v>97351.429588276209</v>
      </c>
    </row>
    <row r="36" spans="2:8">
      <c r="B36" s="5">
        <f ca="1">IFERROR(IF(Loan_Not_Paid*Values_Entered,Payment_Number,""), "")</f>
        <v>24</v>
      </c>
      <c r="C36" s="3">
        <f ca="1">IFERROR(IF(Loan_Not_Paid*Values_Entered,Payment_Date,""), "")</f>
        <v>45251</v>
      </c>
      <c r="D36" s="6">
        <f ca="1">IFERROR(IF(Loan_Not_Paid*Values_Entered,Beginning_Balance,""), "")</f>
        <v>97351.429588276209</v>
      </c>
      <c r="E36" s="6">
        <f ca="1">IFERROR(IF(Loan_Not_Paid*Values_Entered,Monthly_Payment,""), "")</f>
        <v>567.78900134700234</v>
      </c>
      <c r="F36" s="6">
        <f ca="1">IFERROR(IF(Loan_Not_Paid*Values_Entered,Principal,""), "")</f>
        <v>121.59494906740304</v>
      </c>
      <c r="G36" s="6">
        <f ca="1">IFERROR(IF(Loan_Not_Paid*Values_Entered,Interest,""), "")</f>
        <v>446.1940522795993</v>
      </c>
      <c r="H36" s="6">
        <f ca="1">IFERROR(IF(Loan_Not_Paid*Values_Entered,Ending_Balance,""), "")</f>
        <v>97229.834639208799</v>
      </c>
    </row>
    <row r="37" spans="2:8">
      <c r="B37" s="5">
        <f ca="1">IFERROR(IF(Loan_Not_Paid*Values_Entered,Payment_Number,""), "")</f>
        <v>25</v>
      </c>
      <c r="C37" s="3">
        <f ca="1">IFERROR(IF(Loan_Not_Paid*Values_Entered,Payment_Date,""), "")</f>
        <v>45281</v>
      </c>
      <c r="D37" s="6">
        <f ca="1">IFERROR(IF(Loan_Not_Paid*Values_Entered,Beginning_Balance,""), "")</f>
        <v>97229.834639208799</v>
      </c>
      <c r="E37" s="6">
        <f ca="1">IFERROR(IF(Loan_Not_Paid*Values_Entered,Monthly_Payment,""), "")</f>
        <v>567.78900134700234</v>
      </c>
      <c r="F37" s="6">
        <f ca="1">IFERROR(IF(Loan_Not_Paid*Values_Entered,Principal,""), "")</f>
        <v>122.15225925062867</v>
      </c>
      <c r="G37" s="6">
        <f ca="1">IFERROR(IF(Loan_Not_Paid*Values_Entered,Interest,""), "")</f>
        <v>445.63674209637367</v>
      </c>
      <c r="H37" s="6">
        <f ca="1">IFERROR(IF(Loan_Not_Paid*Values_Entered,Ending_Balance,""), "")</f>
        <v>97107.682379958191</v>
      </c>
    </row>
    <row r="38" spans="2:8">
      <c r="B38" s="5">
        <f ca="1">IFERROR(IF(Loan_Not_Paid*Values_Entered,Payment_Number,""), "")</f>
        <v>26</v>
      </c>
      <c r="C38" s="3">
        <f ca="1">IFERROR(IF(Loan_Not_Paid*Values_Entered,Payment_Date,""), "")</f>
        <v>45312</v>
      </c>
      <c r="D38" s="6">
        <f ca="1">IFERROR(IF(Loan_Not_Paid*Values_Entered,Beginning_Balance,""), "")</f>
        <v>97107.682379958191</v>
      </c>
      <c r="E38" s="6">
        <f ca="1">IFERROR(IF(Loan_Not_Paid*Values_Entered,Monthly_Payment,""), "")</f>
        <v>567.78900134700234</v>
      </c>
      <c r="F38" s="6">
        <f ca="1">IFERROR(IF(Loan_Not_Paid*Values_Entered,Principal,""), "")</f>
        <v>122.71212377219399</v>
      </c>
      <c r="G38" s="6">
        <f ca="1">IFERROR(IF(Loan_Not_Paid*Values_Entered,Interest,""), "")</f>
        <v>445.07687757480835</v>
      </c>
      <c r="H38" s="6">
        <f ca="1">IFERROR(IF(Loan_Not_Paid*Values_Entered,Ending_Balance,""), "")</f>
        <v>96984.970256185989</v>
      </c>
    </row>
    <row r="39" spans="2:8">
      <c r="B39" s="5">
        <f ca="1">IFERROR(IF(Loan_Not_Paid*Values_Entered,Payment_Number,""), "")</f>
        <v>27</v>
      </c>
      <c r="C39" s="3">
        <f ca="1">IFERROR(IF(Loan_Not_Paid*Values_Entered,Payment_Date,""), "")</f>
        <v>45343</v>
      </c>
      <c r="D39" s="6">
        <f ca="1">IFERROR(IF(Loan_Not_Paid*Values_Entered,Beginning_Balance,""), "")</f>
        <v>96984.970256185989</v>
      </c>
      <c r="E39" s="6">
        <f ca="1">IFERROR(IF(Loan_Not_Paid*Values_Entered,Monthly_Payment,""), "")</f>
        <v>567.78900134700234</v>
      </c>
      <c r="F39" s="6">
        <f ca="1">IFERROR(IF(Loan_Not_Paid*Values_Entered,Principal,""), "")</f>
        <v>123.27455433948325</v>
      </c>
      <c r="G39" s="6">
        <f ca="1">IFERROR(IF(Loan_Not_Paid*Values_Entered,Interest,""), "")</f>
        <v>444.5144470075191</v>
      </c>
      <c r="H39" s="6">
        <f ca="1">IFERROR(IF(Loan_Not_Paid*Values_Entered,Ending_Balance,""), "")</f>
        <v>96861.695701846504</v>
      </c>
    </row>
    <row r="40" spans="2:8">
      <c r="B40" s="5">
        <f ca="1">IFERROR(IF(Loan_Not_Paid*Values_Entered,Payment_Number,""), "")</f>
        <v>28</v>
      </c>
      <c r="C40" s="3">
        <f ca="1">IFERROR(IF(Loan_Not_Paid*Values_Entered,Payment_Date,""), "")</f>
        <v>45372</v>
      </c>
      <c r="D40" s="6">
        <f ca="1">IFERROR(IF(Loan_Not_Paid*Values_Entered,Beginning_Balance,""), "")</f>
        <v>96861.695701846504</v>
      </c>
      <c r="E40" s="6">
        <f ca="1">IFERROR(IF(Loan_Not_Paid*Values_Entered,Monthly_Payment,""), "")</f>
        <v>567.78900134700234</v>
      </c>
      <c r="F40" s="6">
        <f ca="1">IFERROR(IF(Loan_Not_Paid*Values_Entered,Principal,""), "")</f>
        <v>123.83956271353918</v>
      </c>
      <c r="G40" s="6">
        <f ca="1">IFERROR(IF(Loan_Not_Paid*Values_Entered,Interest,""), "")</f>
        <v>443.94943863346316</v>
      </c>
      <c r="H40" s="6">
        <f ca="1">IFERROR(IF(Loan_Not_Paid*Values_Entered,Ending_Balance,""), "")</f>
        <v>96737.856139132957</v>
      </c>
    </row>
    <row r="41" spans="2:8">
      <c r="B41" s="5">
        <f ca="1">IFERROR(IF(Loan_Not_Paid*Values_Entered,Payment_Number,""), "")</f>
        <v>29</v>
      </c>
      <c r="C41" s="3">
        <f ca="1">IFERROR(IF(Loan_Not_Paid*Values_Entered,Payment_Date,""), "")</f>
        <v>45403</v>
      </c>
      <c r="D41" s="6">
        <f ca="1">IFERROR(IF(Loan_Not_Paid*Values_Entered,Beginning_Balance,""), "")</f>
        <v>96737.856139132957</v>
      </c>
      <c r="E41" s="6">
        <f ca="1">IFERROR(IF(Loan_Not_Paid*Values_Entered,Monthly_Payment,""), "")</f>
        <v>567.78900134700234</v>
      </c>
      <c r="F41" s="6">
        <f ca="1">IFERROR(IF(Loan_Not_Paid*Values_Entered,Principal,""), "")</f>
        <v>124.40716070930961</v>
      </c>
      <c r="G41" s="6">
        <f ca="1">IFERROR(IF(Loan_Not_Paid*Values_Entered,Interest,""), "")</f>
        <v>443.38184063769273</v>
      </c>
      <c r="H41" s="6">
        <f ca="1">IFERROR(IF(Loan_Not_Paid*Values_Entered,Ending_Balance,""), "")</f>
        <v>96613.448978423636</v>
      </c>
    </row>
    <row r="42" spans="2:8">
      <c r="B42" s="5">
        <f ca="1">IFERROR(IF(Loan_Not_Paid*Values_Entered,Payment_Number,""), "")</f>
        <v>30</v>
      </c>
      <c r="C42" s="3">
        <f ca="1">IFERROR(IF(Loan_Not_Paid*Values_Entered,Payment_Date,""), "")</f>
        <v>45433</v>
      </c>
      <c r="D42" s="6">
        <f ca="1">IFERROR(IF(Loan_Not_Paid*Values_Entered,Beginning_Balance,""), "")</f>
        <v>96613.448978423636</v>
      </c>
      <c r="E42" s="6">
        <f ca="1">IFERROR(IF(Loan_Not_Paid*Values_Entered,Monthly_Payment,""), "")</f>
        <v>567.78900134700234</v>
      </c>
      <c r="F42" s="6">
        <f ca="1">IFERROR(IF(Loan_Not_Paid*Values_Entered,Principal,""), "")</f>
        <v>124.97736019589399</v>
      </c>
      <c r="G42" s="6">
        <f ca="1">IFERROR(IF(Loan_Not_Paid*Values_Entered,Interest,""), "")</f>
        <v>442.81164115110835</v>
      </c>
      <c r="H42" s="6">
        <f ca="1">IFERROR(IF(Loan_Not_Paid*Values_Entered,Ending_Balance,""), "")</f>
        <v>96488.471618227763</v>
      </c>
    </row>
    <row r="43" spans="2:8">
      <c r="B43" s="5">
        <f ca="1">IFERROR(IF(Loan_Not_Paid*Values_Entered,Payment_Number,""), "")</f>
        <v>31</v>
      </c>
      <c r="C43" s="3">
        <f ca="1">IFERROR(IF(Loan_Not_Paid*Values_Entered,Payment_Date,""), "")</f>
        <v>45464</v>
      </c>
      <c r="D43" s="6">
        <f ca="1">IFERROR(IF(Loan_Not_Paid*Values_Entered,Beginning_Balance,""), "")</f>
        <v>96488.471618227763</v>
      </c>
      <c r="E43" s="6">
        <f ca="1">IFERROR(IF(Loan_Not_Paid*Values_Entered,Monthly_Payment,""), "")</f>
        <v>567.78900134700234</v>
      </c>
      <c r="F43" s="6">
        <f ca="1">IFERROR(IF(Loan_Not_Paid*Values_Entered,Principal,""), "")</f>
        <v>125.55017309679175</v>
      </c>
      <c r="G43" s="6">
        <f ca="1">IFERROR(IF(Loan_Not_Paid*Values_Entered,Interest,""), "")</f>
        <v>442.23882825021059</v>
      </c>
      <c r="H43" s="6">
        <f ca="1">IFERROR(IF(Loan_Not_Paid*Values_Entered,Ending_Balance,""), "")</f>
        <v>96362.921445130967</v>
      </c>
    </row>
    <row r="44" spans="2:8">
      <c r="B44" s="5">
        <f ca="1">IFERROR(IF(Loan_Not_Paid*Values_Entered,Payment_Number,""), "")</f>
        <v>32</v>
      </c>
      <c r="C44" s="3">
        <f ca="1">IFERROR(IF(Loan_Not_Paid*Values_Entered,Payment_Date,""), "")</f>
        <v>45494</v>
      </c>
      <c r="D44" s="6">
        <f ca="1">IFERROR(IF(Loan_Not_Paid*Values_Entered,Beginning_Balance,""), "")</f>
        <v>96362.921445130967</v>
      </c>
      <c r="E44" s="6">
        <f ca="1">IFERROR(IF(Loan_Not_Paid*Values_Entered,Monthly_Payment,""), "")</f>
        <v>567.78900134700234</v>
      </c>
      <c r="F44" s="6">
        <f ca="1">IFERROR(IF(Loan_Not_Paid*Values_Entered,Principal,""), "")</f>
        <v>126.12561139015207</v>
      </c>
      <c r="G44" s="6">
        <f ca="1">IFERROR(IF(Loan_Not_Paid*Values_Entered,Interest,""), "")</f>
        <v>441.66338995685027</v>
      </c>
      <c r="H44" s="6">
        <f ca="1">IFERROR(IF(Loan_Not_Paid*Values_Entered,Ending_Balance,""), "")</f>
        <v>96236.79583374082</v>
      </c>
    </row>
    <row r="45" spans="2:8">
      <c r="B45" s="5">
        <f ca="1">IFERROR(IF(Loan_Not_Paid*Values_Entered,Payment_Number,""), "")</f>
        <v>33</v>
      </c>
      <c r="C45" s="3">
        <f ca="1">IFERROR(IF(Loan_Not_Paid*Values_Entered,Payment_Date,""), "")</f>
        <v>45525</v>
      </c>
      <c r="D45" s="6">
        <f ca="1">IFERROR(IF(Loan_Not_Paid*Values_Entered,Beginning_Balance,""), "")</f>
        <v>96236.79583374082</v>
      </c>
      <c r="E45" s="6">
        <f ca="1">IFERROR(IF(Loan_Not_Paid*Values_Entered,Monthly_Payment,""), "")</f>
        <v>567.78900134700234</v>
      </c>
      <c r="F45" s="6">
        <f ca="1">IFERROR(IF(Loan_Not_Paid*Values_Entered,Principal,""), "")</f>
        <v>126.70368710902358</v>
      </c>
      <c r="G45" s="6">
        <f ca="1">IFERROR(IF(Loan_Not_Paid*Values_Entered,Interest,""), "")</f>
        <v>441.08531423797876</v>
      </c>
      <c r="H45" s="6">
        <f ca="1">IFERROR(IF(Loan_Not_Paid*Values_Entered,Ending_Balance,""), "")</f>
        <v>96110.092146631796</v>
      </c>
    </row>
    <row r="46" spans="2:8">
      <c r="B46" s="5">
        <f ca="1">IFERROR(IF(Loan_Not_Paid*Values_Entered,Payment_Number,""), "")</f>
        <v>34</v>
      </c>
      <c r="C46" s="3">
        <f ca="1">IFERROR(IF(Loan_Not_Paid*Values_Entered,Payment_Date,""), "")</f>
        <v>45556</v>
      </c>
      <c r="D46" s="6">
        <f ca="1">IFERROR(IF(Loan_Not_Paid*Values_Entered,Beginning_Balance,""), "")</f>
        <v>96110.092146631796</v>
      </c>
      <c r="E46" s="6">
        <f ca="1">IFERROR(IF(Loan_Not_Paid*Values_Entered,Monthly_Payment,""), "")</f>
        <v>567.78900134700234</v>
      </c>
      <c r="F46" s="6">
        <f ca="1">IFERROR(IF(Loan_Not_Paid*Values_Entered,Principal,""), "")</f>
        <v>127.28441234160658</v>
      </c>
      <c r="G46" s="6">
        <f ca="1">IFERROR(IF(Loan_Not_Paid*Values_Entered,Interest,""), "")</f>
        <v>440.50458900539576</v>
      </c>
      <c r="H46" s="6">
        <f ca="1">IFERROR(IF(Loan_Not_Paid*Values_Entered,Ending_Balance,""), "")</f>
        <v>95982.807734290182</v>
      </c>
    </row>
    <row r="47" spans="2:8">
      <c r="B47" s="5">
        <f ca="1">IFERROR(IF(Loan_Not_Paid*Values_Entered,Payment_Number,""), "")</f>
        <v>35</v>
      </c>
      <c r="C47" s="3">
        <f ca="1">IFERROR(IF(Loan_Not_Paid*Values_Entered,Payment_Date,""), "")</f>
        <v>45586</v>
      </c>
      <c r="D47" s="6">
        <f ca="1">IFERROR(IF(Loan_Not_Paid*Values_Entered,Beginning_Balance,""), "")</f>
        <v>95982.807734290182</v>
      </c>
      <c r="E47" s="6">
        <f ca="1">IFERROR(IF(Loan_Not_Paid*Values_Entered,Monthly_Payment,""), "")</f>
        <v>567.78900134700234</v>
      </c>
      <c r="F47" s="6">
        <f ca="1">IFERROR(IF(Loan_Not_Paid*Values_Entered,Principal,""), "")</f>
        <v>127.86779923150567</v>
      </c>
      <c r="G47" s="6">
        <f ca="1">IFERROR(IF(Loan_Not_Paid*Values_Entered,Interest,""), "")</f>
        <v>439.92120211549667</v>
      </c>
      <c r="H47" s="6">
        <f ca="1">IFERROR(IF(Loan_Not_Paid*Values_Entered,Ending_Balance,""), "")</f>
        <v>95854.939935058675</v>
      </c>
    </row>
    <row r="48" spans="2:8">
      <c r="B48" s="5">
        <f ca="1">IFERROR(IF(Loan_Not_Paid*Values_Entered,Payment_Number,""), "")</f>
        <v>36</v>
      </c>
      <c r="C48" s="3">
        <f ca="1">IFERROR(IF(Loan_Not_Paid*Values_Entered,Payment_Date,""), "")</f>
        <v>45617</v>
      </c>
      <c r="D48" s="6">
        <f ca="1">IFERROR(IF(Loan_Not_Paid*Values_Entered,Beginning_Balance,""), "")</f>
        <v>95854.939935058675</v>
      </c>
      <c r="E48" s="6">
        <f ca="1">IFERROR(IF(Loan_Not_Paid*Values_Entered,Monthly_Payment,""), "")</f>
        <v>567.78900134700234</v>
      </c>
      <c r="F48" s="6">
        <f ca="1">IFERROR(IF(Loan_Not_Paid*Values_Entered,Principal,""), "")</f>
        <v>128.45385997798343</v>
      </c>
      <c r="G48" s="6">
        <f ca="1">IFERROR(IF(Loan_Not_Paid*Values_Entered,Interest,""), "")</f>
        <v>439.33514136901891</v>
      </c>
      <c r="H48" s="6">
        <f ca="1">IFERROR(IF(Loan_Not_Paid*Values_Entered,Ending_Balance,""), "")</f>
        <v>95726.486075080698</v>
      </c>
    </row>
    <row r="49" spans="2:8">
      <c r="B49" s="5">
        <f ca="1">IFERROR(IF(Loan_Not_Paid*Values_Entered,Payment_Number,""), "")</f>
        <v>37</v>
      </c>
      <c r="C49" s="3">
        <f ca="1">IFERROR(IF(Loan_Not_Paid*Values_Entered,Payment_Date,""), "")</f>
        <v>45647</v>
      </c>
      <c r="D49" s="6">
        <f ca="1">IFERROR(IF(Loan_Not_Paid*Values_Entered,Beginning_Balance,""), "")</f>
        <v>95726.486075080698</v>
      </c>
      <c r="E49" s="6">
        <f ca="1">IFERROR(IF(Loan_Not_Paid*Values_Entered,Monthly_Payment,""), "")</f>
        <v>567.78900134700234</v>
      </c>
      <c r="F49" s="6">
        <f ca="1">IFERROR(IF(Loan_Not_Paid*Values_Entered,Principal,""), "")</f>
        <v>129.04260683621578</v>
      </c>
      <c r="G49" s="6">
        <f ca="1">IFERROR(IF(Loan_Not_Paid*Values_Entered,Interest,""), "")</f>
        <v>438.74639451078656</v>
      </c>
      <c r="H49" s="6">
        <f ca="1">IFERROR(IF(Loan_Not_Paid*Values_Entered,Ending_Balance,""), "")</f>
        <v>95597.44346824447</v>
      </c>
    </row>
    <row r="50" spans="2:8">
      <c r="B50" s="5">
        <f ca="1">IFERROR(IF(Loan_Not_Paid*Values_Entered,Payment_Number,""), "")</f>
        <v>38</v>
      </c>
      <c r="C50" s="3">
        <f ca="1">IFERROR(IF(Loan_Not_Paid*Values_Entered,Payment_Date,""), "")</f>
        <v>45678</v>
      </c>
      <c r="D50" s="6">
        <f ca="1">IFERROR(IF(Loan_Not_Paid*Values_Entered,Beginning_Balance,""), "")</f>
        <v>95597.44346824447</v>
      </c>
      <c r="E50" s="6">
        <f ca="1">IFERROR(IF(Loan_Not_Paid*Values_Entered,Monthly_Payment,""), "")</f>
        <v>567.78900134700234</v>
      </c>
      <c r="F50" s="6">
        <f ca="1">IFERROR(IF(Loan_Not_Paid*Values_Entered,Principal,""), "")</f>
        <v>129.63405211754849</v>
      </c>
      <c r="G50" s="6">
        <f ca="1">IFERROR(IF(Loan_Not_Paid*Values_Entered,Interest,""), "")</f>
        <v>438.15494922945385</v>
      </c>
      <c r="H50" s="6">
        <f ca="1">IFERROR(IF(Loan_Not_Paid*Values_Entered,Ending_Balance,""), "")</f>
        <v>95467.809416126925</v>
      </c>
    </row>
    <row r="51" spans="2:8">
      <c r="B51" s="5">
        <f ca="1">IFERROR(IF(Loan_Not_Paid*Values_Entered,Payment_Number,""), "")</f>
        <v>39</v>
      </c>
      <c r="C51" s="3">
        <f ca="1">IFERROR(IF(Loan_Not_Paid*Values_Entered,Payment_Date,""), "")</f>
        <v>45709</v>
      </c>
      <c r="D51" s="6">
        <f ca="1">IFERROR(IF(Loan_Not_Paid*Values_Entered,Beginning_Balance,""), "")</f>
        <v>95467.809416126925</v>
      </c>
      <c r="E51" s="6">
        <f ca="1">IFERROR(IF(Loan_Not_Paid*Values_Entered,Monthly_Payment,""), "")</f>
        <v>567.78900134700234</v>
      </c>
      <c r="F51" s="6">
        <f ca="1">IFERROR(IF(Loan_Not_Paid*Values_Entered,Principal,""), "")</f>
        <v>130.22820818975396</v>
      </c>
      <c r="G51" s="6">
        <f ca="1">IFERROR(IF(Loan_Not_Paid*Values_Entered,Interest,""), "")</f>
        <v>437.56079315724838</v>
      </c>
      <c r="H51" s="6">
        <f ca="1">IFERROR(IF(Loan_Not_Paid*Values_Entered,Ending_Balance,""), "")</f>
        <v>95337.581207937183</v>
      </c>
    </row>
    <row r="52" spans="2:8">
      <c r="B52" s="5">
        <f ca="1">IFERROR(IF(Loan_Not_Paid*Values_Entered,Payment_Number,""), "")</f>
        <v>40</v>
      </c>
      <c r="C52" s="3">
        <f ca="1">IFERROR(IF(Loan_Not_Paid*Values_Entered,Payment_Date,""), "")</f>
        <v>45737</v>
      </c>
      <c r="D52" s="6">
        <f ca="1">IFERROR(IF(Loan_Not_Paid*Values_Entered,Beginning_Balance,""), "")</f>
        <v>95337.581207937183</v>
      </c>
      <c r="E52" s="6">
        <f ca="1">IFERROR(IF(Loan_Not_Paid*Values_Entered,Monthly_Payment,""), "")</f>
        <v>567.78900134700234</v>
      </c>
      <c r="F52" s="6">
        <f ca="1">IFERROR(IF(Loan_Not_Paid*Values_Entered,Principal,""), "")</f>
        <v>130.82508747729025</v>
      </c>
      <c r="G52" s="6">
        <f ca="1">IFERROR(IF(Loan_Not_Paid*Values_Entered,Interest,""), "")</f>
        <v>436.96391386971209</v>
      </c>
      <c r="H52" s="6">
        <f ca="1">IFERROR(IF(Loan_Not_Paid*Values_Entered,Ending_Balance,""), "")</f>
        <v>95206.75612045989</v>
      </c>
    </row>
    <row r="53" spans="2:8">
      <c r="B53" s="5">
        <f ca="1">IFERROR(IF(Loan_Not_Paid*Values_Entered,Payment_Number,""), "")</f>
        <v>41</v>
      </c>
      <c r="C53" s="3">
        <f ca="1">IFERROR(IF(Loan_Not_Paid*Values_Entered,Payment_Date,""), "")</f>
        <v>45768</v>
      </c>
      <c r="D53" s="6">
        <f ca="1">IFERROR(IF(Loan_Not_Paid*Values_Entered,Beginning_Balance,""), "")</f>
        <v>95206.75612045989</v>
      </c>
      <c r="E53" s="6">
        <f ca="1">IFERROR(IF(Loan_Not_Paid*Values_Entered,Monthly_Payment,""), "")</f>
        <v>567.78900134700234</v>
      </c>
      <c r="F53" s="6">
        <f ca="1">IFERROR(IF(Loan_Not_Paid*Values_Entered,Principal,""), "")</f>
        <v>131.4247024615612</v>
      </c>
      <c r="G53" s="6">
        <f ca="1">IFERROR(IF(Loan_Not_Paid*Values_Entered,Interest,""), "")</f>
        <v>436.36429888544114</v>
      </c>
      <c r="H53" s="6">
        <f ca="1">IFERROR(IF(Loan_Not_Paid*Values_Entered,Ending_Balance,""), "")</f>
        <v>95075.331417998314</v>
      </c>
    </row>
    <row r="54" spans="2:8">
      <c r="B54" s="5">
        <f ca="1">IFERROR(IF(Loan_Not_Paid*Values_Entered,Payment_Number,""), "")</f>
        <v>42</v>
      </c>
      <c r="C54" s="3">
        <f ca="1">IFERROR(IF(Loan_Not_Paid*Values_Entered,Payment_Date,""), "")</f>
        <v>45798</v>
      </c>
      <c r="D54" s="6">
        <f ca="1">IFERROR(IF(Loan_Not_Paid*Values_Entered,Beginning_Balance,""), "")</f>
        <v>95075.331417998314</v>
      </c>
      <c r="E54" s="6">
        <f ca="1">IFERROR(IF(Loan_Not_Paid*Values_Entered,Monthly_Payment,""), "")</f>
        <v>567.78900134700234</v>
      </c>
      <c r="F54" s="6">
        <f ca="1">IFERROR(IF(Loan_Not_Paid*Values_Entered,Principal,""), "")</f>
        <v>132.02706568117674</v>
      </c>
      <c r="G54" s="6">
        <f ca="1">IFERROR(IF(Loan_Not_Paid*Values_Entered,Interest,""), "")</f>
        <v>435.7619356658256</v>
      </c>
      <c r="H54" s="6">
        <f ca="1">IFERROR(IF(Loan_Not_Paid*Values_Entered,Ending_Balance,""), "")</f>
        <v>94943.304352317136</v>
      </c>
    </row>
    <row r="55" spans="2:8">
      <c r="B55" s="5">
        <f ca="1">IFERROR(IF(Loan_Not_Paid*Values_Entered,Payment_Number,""), "")</f>
        <v>43</v>
      </c>
      <c r="C55" s="3">
        <f ca="1">IFERROR(IF(Loan_Not_Paid*Values_Entered,Payment_Date,""), "")</f>
        <v>45829</v>
      </c>
      <c r="D55" s="6">
        <f ca="1">IFERROR(IF(Loan_Not_Paid*Values_Entered,Beginning_Balance,""), "")</f>
        <v>94943.304352317136</v>
      </c>
      <c r="E55" s="6">
        <f ca="1">IFERROR(IF(Loan_Not_Paid*Values_Entered,Monthly_Payment,""), "")</f>
        <v>567.78900134700234</v>
      </c>
      <c r="F55" s="6">
        <f ca="1">IFERROR(IF(Loan_Not_Paid*Values_Entered,Principal,""), "")</f>
        <v>132.63218973221547</v>
      </c>
      <c r="G55" s="6">
        <f ca="1">IFERROR(IF(Loan_Not_Paid*Values_Entered,Interest,""), "")</f>
        <v>435.15681161478687</v>
      </c>
      <c r="H55" s="6">
        <f ca="1">IFERROR(IF(Loan_Not_Paid*Values_Entered,Ending_Balance,""), "")</f>
        <v>94810.672162584917</v>
      </c>
    </row>
    <row r="56" spans="2:8">
      <c r="B56" s="5">
        <f ca="1">IFERROR(IF(Loan_Not_Paid*Values_Entered,Payment_Number,""), "")</f>
        <v>44</v>
      </c>
      <c r="C56" s="3">
        <f ca="1">IFERROR(IF(Loan_Not_Paid*Values_Entered,Payment_Date,""), "")</f>
        <v>45859</v>
      </c>
      <c r="D56" s="6">
        <f ca="1">IFERROR(IF(Loan_Not_Paid*Values_Entered,Beginning_Balance,""), "")</f>
        <v>94810.672162584917</v>
      </c>
      <c r="E56" s="6">
        <f ca="1">IFERROR(IF(Loan_Not_Paid*Values_Entered,Monthly_Payment,""), "")</f>
        <v>567.78900134700234</v>
      </c>
      <c r="F56" s="6">
        <f ca="1">IFERROR(IF(Loan_Not_Paid*Values_Entered,Principal,""), "")</f>
        <v>133.24008726848814</v>
      </c>
      <c r="G56" s="6">
        <f ca="1">IFERROR(IF(Loan_Not_Paid*Values_Entered,Interest,""), "")</f>
        <v>434.5489140785142</v>
      </c>
      <c r="H56" s="6">
        <f ca="1">IFERROR(IF(Loan_Not_Paid*Values_Entered,Ending_Balance,""), "")</f>
        <v>94677.43207531645</v>
      </c>
    </row>
    <row r="57" spans="2:8">
      <c r="B57" s="5">
        <f ca="1">IFERROR(IF(Loan_Not_Paid*Values_Entered,Payment_Number,""), "")</f>
        <v>45</v>
      </c>
      <c r="C57" s="3">
        <f ca="1">IFERROR(IF(Loan_Not_Paid*Values_Entered,Payment_Date,""), "")</f>
        <v>45890</v>
      </c>
      <c r="D57" s="6">
        <f ca="1">IFERROR(IF(Loan_Not_Paid*Values_Entered,Beginning_Balance,""), "")</f>
        <v>94677.43207531645</v>
      </c>
      <c r="E57" s="6">
        <f ca="1">IFERROR(IF(Loan_Not_Paid*Values_Entered,Monthly_Payment,""), "")</f>
        <v>567.78900134700234</v>
      </c>
      <c r="F57" s="6">
        <f ca="1">IFERROR(IF(Loan_Not_Paid*Values_Entered,Principal,""), "")</f>
        <v>133.85077100180195</v>
      </c>
      <c r="G57" s="6">
        <f ca="1">IFERROR(IF(Loan_Not_Paid*Values_Entered,Interest,""), "")</f>
        <v>433.9382303452004</v>
      </c>
      <c r="H57" s="6">
        <f ca="1">IFERROR(IF(Loan_Not_Paid*Values_Entered,Ending_Balance,""), "")</f>
        <v>94543.581304314634</v>
      </c>
    </row>
    <row r="58" spans="2:8">
      <c r="B58" s="5">
        <f ca="1">IFERROR(IF(Loan_Not_Paid*Values_Entered,Payment_Number,""), "")</f>
        <v>46</v>
      </c>
      <c r="C58" s="3">
        <f ca="1">IFERROR(IF(Loan_Not_Paid*Values_Entered,Payment_Date,""), "")</f>
        <v>45921</v>
      </c>
      <c r="D58" s="6">
        <f ca="1">IFERROR(IF(Loan_Not_Paid*Values_Entered,Beginning_Balance,""), "")</f>
        <v>94543.581304314634</v>
      </c>
      <c r="E58" s="6">
        <f ca="1">IFERROR(IF(Loan_Not_Paid*Values_Entered,Monthly_Payment,""), "")</f>
        <v>567.78900134700234</v>
      </c>
      <c r="F58" s="6">
        <f ca="1">IFERROR(IF(Loan_Not_Paid*Values_Entered,Principal,""), "")</f>
        <v>134.46425370222693</v>
      </c>
      <c r="G58" s="6">
        <f ca="1">IFERROR(IF(Loan_Not_Paid*Values_Entered,Interest,""), "")</f>
        <v>433.32474764477541</v>
      </c>
      <c r="H58" s="6">
        <f ca="1">IFERROR(IF(Loan_Not_Paid*Values_Entered,Ending_Balance,""), "")</f>
        <v>94409.117050612418</v>
      </c>
    </row>
    <row r="59" spans="2:8">
      <c r="B59" s="5">
        <f ca="1">IFERROR(IF(Loan_Not_Paid*Values_Entered,Payment_Number,""), "")</f>
        <v>47</v>
      </c>
      <c r="C59" s="3">
        <f ca="1">IFERROR(IF(Loan_Not_Paid*Values_Entered,Payment_Date,""), "")</f>
        <v>45951</v>
      </c>
      <c r="D59" s="6">
        <f ca="1">IFERROR(IF(Loan_Not_Paid*Values_Entered,Beginning_Balance,""), "")</f>
        <v>94409.117050612418</v>
      </c>
      <c r="E59" s="6">
        <f ca="1">IFERROR(IF(Loan_Not_Paid*Values_Entered,Monthly_Payment,""), "")</f>
        <v>567.78900134700234</v>
      </c>
      <c r="F59" s="6">
        <f ca="1">IFERROR(IF(Loan_Not_Paid*Values_Entered,Principal,""), "")</f>
        <v>135.08054819836207</v>
      </c>
      <c r="G59" s="6">
        <f ca="1">IFERROR(IF(Loan_Not_Paid*Values_Entered,Interest,""), "")</f>
        <v>432.70845314864027</v>
      </c>
      <c r="H59" s="6">
        <f ca="1">IFERROR(IF(Loan_Not_Paid*Values_Entered,Ending_Balance,""), "")</f>
        <v>94274.036502414063</v>
      </c>
    </row>
    <row r="60" spans="2:8">
      <c r="B60" s="5">
        <f ca="1">IFERROR(IF(Loan_Not_Paid*Values_Entered,Payment_Number,""), "")</f>
        <v>48</v>
      </c>
      <c r="C60" s="3">
        <f ca="1">IFERROR(IF(Loan_Not_Paid*Values_Entered,Payment_Date,""), "")</f>
        <v>45982</v>
      </c>
      <c r="D60" s="6">
        <f ca="1">IFERROR(IF(Loan_Not_Paid*Values_Entered,Beginning_Balance,""), "")</f>
        <v>94274.036502414063</v>
      </c>
      <c r="E60" s="6">
        <f ca="1">IFERROR(IF(Loan_Not_Paid*Values_Entered,Monthly_Payment,""), "")</f>
        <v>567.78900134700234</v>
      </c>
      <c r="F60" s="6">
        <f ca="1">IFERROR(IF(Loan_Not_Paid*Values_Entered,Principal,""), "")</f>
        <v>135.69966737760456</v>
      </c>
      <c r="G60" s="6">
        <f ca="1">IFERROR(IF(Loan_Not_Paid*Values_Entered,Interest,""), "")</f>
        <v>432.08933396939779</v>
      </c>
      <c r="H60" s="6">
        <f ca="1">IFERROR(IF(Loan_Not_Paid*Values_Entered,Ending_Balance,""), "")</f>
        <v>94138.336835036447</v>
      </c>
    </row>
    <row r="61" spans="2:8">
      <c r="B61" s="5">
        <f ca="1">IFERROR(IF(Loan_Not_Paid*Values_Entered,Payment_Number,""), "")</f>
        <v>49</v>
      </c>
      <c r="C61" s="3">
        <f ca="1">IFERROR(IF(Loan_Not_Paid*Values_Entered,Payment_Date,""), "")</f>
        <v>46012</v>
      </c>
      <c r="D61" s="6">
        <f ca="1">IFERROR(IF(Loan_Not_Paid*Values_Entered,Beginning_Balance,""), "")</f>
        <v>94138.336835036447</v>
      </c>
      <c r="E61" s="6">
        <f ca="1">IFERROR(IF(Loan_Not_Paid*Values_Entered,Monthly_Payment,""), "")</f>
        <v>567.78900134700234</v>
      </c>
      <c r="F61" s="6">
        <f ca="1">IFERROR(IF(Loan_Not_Paid*Values_Entered,Principal,""), "")</f>
        <v>136.3216241864186</v>
      </c>
      <c r="G61" s="6">
        <f ca="1">IFERROR(IF(Loan_Not_Paid*Values_Entered,Interest,""), "")</f>
        <v>431.46737716058374</v>
      </c>
      <c r="H61" s="6">
        <f ca="1">IFERROR(IF(Loan_Not_Paid*Values_Entered,Ending_Balance,""), "")</f>
        <v>94002.015210850019</v>
      </c>
    </row>
    <row r="62" spans="2:8">
      <c r="B62" s="5">
        <f ca="1">IFERROR(IF(Loan_Not_Paid*Values_Entered,Payment_Number,""), "")</f>
        <v>50</v>
      </c>
      <c r="C62" s="3">
        <f ca="1">IFERROR(IF(Loan_Not_Paid*Values_Entered,Payment_Date,""), "")</f>
        <v>46043</v>
      </c>
      <c r="D62" s="6">
        <f ca="1">IFERROR(IF(Loan_Not_Paid*Values_Entered,Beginning_Balance,""), "")</f>
        <v>94002.015210850019</v>
      </c>
      <c r="E62" s="6">
        <f ca="1">IFERROR(IF(Loan_Not_Paid*Values_Entered,Monthly_Payment,""), "")</f>
        <v>567.78900134700234</v>
      </c>
      <c r="F62" s="6">
        <f ca="1">IFERROR(IF(Loan_Not_Paid*Values_Entered,Principal,""), "")</f>
        <v>136.94643163060641</v>
      </c>
      <c r="G62" s="6">
        <f ca="1">IFERROR(IF(Loan_Not_Paid*Values_Entered,Interest,""), "")</f>
        <v>430.84256971639593</v>
      </c>
      <c r="H62" s="6">
        <f ca="1">IFERROR(IF(Loan_Not_Paid*Values_Entered,Ending_Balance,""), "")</f>
        <v>93865.068779219422</v>
      </c>
    </row>
    <row r="63" spans="2:8">
      <c r="B63" s="5">
        <f ca="1">IFERROR(IF(Loan_Not_Paid*Values_Entered,Payment_Number,""), "")</f>
        <v>51</v>
      </c>
      <c r="C63" s="3">
        <f ca="1">IFERROR(IF(Loan_Not_Paid*Values_Entered,Payment_Date,""), "")</f>
        <v>46074</v>
      </c>
      <c r="D63" s="6">
        <f ca="1">IFERROR(IF(Loan_Not_Paid*Values_Entered,Beginning_Balance,""), "")</f>
        <v>93865.068779219422</v>
      </c>
      <c r="E63" s="6">
        <f ca="1">IFERROR(IF(Loan_Not_Paid*Values_Entered,Monthly_Payment,""), "")</f>
        <v>567.78900134700234</v>
      </c>
      <c r="F63" s="6">
        <f ca="1">IFERROR(IF(Loan_Not_Paid*Values_Entered,Principal,""), "")</f>
        <v>137.57410277558</v>
      </c>
      <c r="G63" s="6">
        <f ca="1">IFERROR(IF(Loan_Not_Paid*Values_Entered,Interest,""), "")</f>
        <v>430.21489857142234</v>
      </c>
      <c r="H63" s="6">
        <f ca="1">IFERROR(IF(Loan_Not_Paid*Values_Entered,Ending_Balance,""), "")</f>
        <v>93727.494676443835</v>
      </c>
    </row>
    <row r="64" spans="2:8">
      <c r="B64" s="5">
        <f ca="1">IFERROR(IF(Loan_Not_Paid*Values_Entered,Payment_Number,""), "")</f>
        <v>52</v>
      </c>
      <c r="C64" s="3">
        <f ca="1">IFERROR(IF(Loan_Not_Paid*Values_Entered,Payment_Date,""), "")</f>
        <v>46102</v>
      </c>
      <c r="D64" s="6">
        <f ca="1">IFERROR(IF(Loan_Not_Paid*Values_Entered,Beginning_Balance,""), "")</f>
        <v>93727.494676443835</v>
      </c>
      <c r="E64" s="6">
        <f ca="1">IFERROR(IF(Loan_Not_Paid*Values_Entered,Monthly_Payment,""), "")</f>
        <v>567.78900134700234</v>
      </c>
      <c r="F64" s="6">
        <f ca="1">IFERROR(IF(Loan_Not_Paid*Values_Entered,Principal,""), "")</f>
        <v>138.20465074663474</v>
      </c>
      <c r="G64" s="6">
        <f ca="1">IFERROR(IF(Loan_Not_Paid*Values_Entered,Interest,""), "")</f>
        <v>429.5843506003676</v>
      </c>
      <c r="H64" s="6">
        <f ca="1">IFERROR(IF(Loan_Not_Paid*Values_Entered,Ending_Balance,""), "")</f>
        <v>93589.290025697206</v>
      </c>
    </row>
    <row r="65" spans="2:8">
      <c r="B65" s="5">
        <f ca="1">IFERROR(IF(Loan_Not_Paid*Values_Entered,Payment_Number,""), "")</f>
        <v>53</v>
      </c>
      <c r="C65" s="3">
        <f ca="1">IFERROR(IF(Loan_Not_Paid*Values_Entered,Payment_Date,""), "")</f>
        <v>46133</v>
      </c>
      <c r="D65" s="6">
        <f ca="1">IFERROR(IF(Loan_Not_Paid*Values_Entered,Beginning_Balance,""), "")</f>
        <v>93589.290025697206</v>
      </c>
      <c r="E65" s="6">
        <f ca="1">IFERROR(IF(Loan_Not_Paid*Values_Entered,Monthly_Payment,""), "")</f>
        <v>567.78900134700234</v>
      </c>
      <c r="F65" s="6">
        <f ca="1">IFERROR(IF(Loan_Not_Paid*Values_Entered,Principal,""), "")</f>
        <v>138.8380887292235</v>
      </c>
      <c r="G65" s="6">
        <f ca="1">IFERROR(IF(Loan_Not_Paid*Values_Entered,Interest,""), "")</f>
        <v>428.95091261777884</v>
      </c>
      <c r="H65" s="6">
        <f ca="1">IFERROR(IF(Loan_Not_Paid*Values_Entered,Ending_Balance,""), "")</f>
        <v>93450.451936967962</v>
      </c>
    </row>
    <row r="66" spans="2:8">
      <c r="B66" s="5">
        <f ca="1">IFERROR(IF(Loan_Not_Paid*Values_Entered,Payment_Number,""), "")</f>
        <v>54</v>
      </c>
      <c r="C66" s="3">
        <f ca="1">IFERROR(IF(Loan_Not_Paid*Values_Entered,Payment_Date,""), "")</f>
        <v>46163</v>
      </c>
      <c r="D66" s="6">
        <f ca="1">IFERROR(IF(Loan_Not_Paid*Values_Entered,Beginning_Balance,""), "")</f>
        <v>93450.451936967962</v>
      </c>
      <c r="E66" s="6">
        <f ca="1">IFERROR(IF(Loan_Not_Paid*Values_Entered,Monthly_Payment,""), "")</f>
        <v>567.78900134700234</v>
      </c>
      <c r="F66" s="6">
        <f ca="1">IFERROR(IF(Loan_Not_Paid*Values_Entered,Principal,""), "")</f>
        <v>139.47442996923252</v>
      </c>
      <c r="G66" s="6">
        <f ca="1">IFERROR(IF(Loan_Not_Paid*Values_Entered,Interest,""), "")</f>
        <v>428.31457137776982</v>
      </c>
      <c r="H66" s="6">
        <f ca="1">IFERROR(IF(Loan_Not_Paid*Values_Entered,Ending_Balance,""), "")</f>
        <v>93310.977506998752</v>
      </c>
    </row>
    <row r="67" spans="2:8">
      <c r="B67" s="5">
        <f ca="1">IFERROR(IF(Loan_Not_Paid*Values_Entered,Payment_Number,""), "")</f>
        <v>55</v>
      </c>
      <c r="C67" s="3">
        <f ca="1">IFERROR(IF(Loan_Not_Paid*Values_Entered,Payment_Date,""), "")</f>
        <v>46194</v>
      </c>
      <c r="D67" s="6">
        <f ca="1">IFERROR(IF(Loan_Not_Paid*Values_Entered,Beginning_Balance,""), "")</f>
        <v>93310.977506998752</v>
      </c>
      <c r="E67" s="6">
        <f ca="1">IFERROR(IF(Loan_Not_Paid*Values_Entered,Monthly_Payment,""), "")</f>
        <v>567.78900134700234</v>
      </c>
      <c r="F67" s="6">
        <f ca="1">IFERROR(IF(Loan_Not_Paid*Values_Entered,Principal,""), "")</f>
        <v>140.11368777325805</v>
      </c>
      <c r="G67" s="6">
        <f ca="1">IFERROR(IF(Loan_Not_Paid*Values_Entered,Interest,""), "")</f>
        <v>427.67531357374429</v>
      </c>
      <c r="H67" s="6">
        <f ca="1">IFERROR(IF(Loan_Not_Paid*Values_Entered,Ending_Balance,""), "")</f>
        <v>93170.863819225488</v>
      </c>
    </row>
    <row r="68" spans="2:8">
      <c r="B68" s="5">
        <f ca="1">IFERROR(IF(Loan_Not_Paid*Values_Entered,Payment_Number,""), "")</f>
        <v>56</v>
      </c>
      <c r="C68" s="3">
        <f ca="1">IFERROR(IF(Loan_Not_Paid*Values_Entered,Payment_Date,""), "")</f>
        <v>46224</v>
      </c>
      <c r="D68" s="6">
        <f ca="1">IFERROR(IF(Loan_Not_Paid*Values_Entered,Beginning_Balance,""), "")</f>
        <v>93170.863819225488</v>
      </c>
      <c r="E68" s="6">
        <f ca="1">IFERROR(IF(Loan_Not_Paid*Values_Entered,Monthly_Payment,""), "")</f>
        <v>567.78900134700234</v>
      </c>
      <c r="F68" s="6">
        <f ca="1">IFERROR(IF(Loan_Not_Paid*Values_Entered,Principal,""), "")</f>
        <v>140.75587550888554</v>
      </c>
      <c r="G68" s="6">
        <f ca="1">IFERROR(IF(Loan_Not_Paid*Values_Entered,Interest,""), "")</f>
        <v>427.0331258381168</v>
      </c>
      <c r="H68" s="6">
        <f ca="1">IFERROR(IF(Loan_Not_Paid*Values_Entered,Ending_Balance,""), "")</f>
        <v>93030.107943716604</v>
      </c>
    </row>
    <row r="69" spans="2:8">
      <c r="B69" s="5">
        <f ca="1">IFERROR(IF(Loan_Not_Paid*Values_Entered,Payment_Number,""), "")</f>
        <v>57</v>
      </c>
      <c r="C69" s="3">
        <f ca="1">IFERROR(IF(Loan_Not_Paid*Values_Entered,Payment_Date,""), "")</f>
        <v>46255</v>
      </c>
      <c r="D69" s="6">
        <f ca="1">IFERROR(IF(Loan_Not_Paid*Values_Entered,Beginning_Balance,""), "")</f>
        <v>93030.107943716604</v>
      </c>
      <c r="E69" s="6">
        <f ca="1">IFERROR(IF(Loan_Not_Paid*Values_Entered,Monthly_Payment,""), "")</f>
        <v>567.78900134700234</v>
      </c>
      <c r="F69" s="6">
        <f ca="1">IFERROR(IF(Loan_Not_Paid*Values_Entered,Principal,""), "")</f>
        <v>141.4010066049679</v>
      </c>
      <c r="G69" s="6">
        <f ca="1">IFERROR(IF(Loan_Not_Paid*Values_Entered,Interest,""), "")</f>
        <v>426.38799474203444</v>
      </c>
      <c r="H69" s="6">
        <f ca="1">IFERROR(IF(Loan_Not_Paid*Values_Entered,Ending_Balance,""), "")</f>
        <v>92888.706937111623</v>
      </c>
    </row>
    <row r="70" spans="2:8">
      <c r="B70" s="5">
        <f ca="1">IFERROR(IF(Loan_Not_Paid*Values_Entered,Payment_Number,""), "")</f>
        <v>58</v>
      </c>
      <c r="C70" s="3">
        <f ca="1">IFERROR(IF(Loan_Not_Paid*Values_Entered,Payment_Date,""), "")</f>
        <v>46286</v>
      </c>
      <c r="D70" s="6">
        <f ca="1">IFERROR(IF(Loan_Not_Paid*Values_Entered,Beginning_Balance,""), "")</f>
        <v>92888.706937111623</v>
      </c>
      <c r="E70" s="6">
        <f ca="1">IFERROR(IF(Loan_Not_Paid*Values_Entered,Monthly_Payment,""), "")</f>
        <v>567.78900134700234</v>
      </c>
      <c r="F70" s="6">
        <f ca="1">IFERROR(IF(Loan_Not_Paid*Values_Entered,Principal,""), "")</f>
        <v>142.04909455190739</v>
      </c>
      <c r="G70" s="6">
        <f ca="1">IFERROR(IF(Loan_Not_Paid*Values_Entered,Interest,""), "")</f>
        <v>425.73990679509495</v>
      </c>
      <c r="H70" s="6">
        <f ca="1">IFERROR(IF(Loan_Not_Paid*Values_Entered,Ending_Balance,""), "")</f>
        <v>92746.657842559725</v>
      </c>
    </row>
    <row r="71" spans="2:8">
      <c r="B71" s="5">
        <f ca="1">IFERROR(IF(Loan_Not_Paid*Values_Entered,Payment_Number,""), "")</f>
        <v>59</v>
      </c>
      <c r="C71" s="3">
        <f ca="1">IFERROR(IF(Loan_Not_Paid*Values_Entered,Payment_Date,""), "")</f>
        <v>46316</v>
      </c>
      <c r="D71" s="6">
        <f ca="1">IFERROR(IF(Loan_Not_Paid*Values_Entered,Beginning_Balance,""), "")</f>
        <v>92746.657842559725</v>
      </c>
      <c r="E71" s="6">
        <f ca="1">IFERROR(IF(Loan_Not_Paid*Values_Entered,Monthly_Payment,""), "")</f>
        <v>567.78900134700234</v>
      </c>
      <c r="F71" s="6">
        <f ca="1">IFERROR(IF(Loan_Not_Paid*Values_Entered,Principal,""), "")</f>
        <v>142.70015290193692</v>
      </c>
      <c r="G71" s="6">
        <f ca="1">IFERROR(IF(Loan_Not_Paid*Values_Entered,Interest,""), "")</f>
        <v>425.08884844506542</v>
      </c>
      <c r="H71" s="6">
        <f ca="1">IFERROR(IF(Loan_Not_Paid*Values_Entered,Ending_Balance,""), "")</f>
        <v>92603.957689657793</v>
      </c>
    </row>
    <row r="72" spans="2:8">
      <c r="B72" s="5">
        <f ca="1">IFERROR(IF(Loan_Not_Paid*Values_Entered,Payment_Number,""), "")</f>
        <v>60</v>
      </c>
      <c r="C72" s="3">
        <f ca="1">IFERROR(IF(Loan_Not_Paid*Values_Entered,Payment_Date,""), "")</f>
        <v>46347</v>
      </c>
      <c r="D72" s="6">
        <f ca="1">IFERROR(IF(Loan_Not_Paid*Values_Entered,Beginning_Balance,""), "")</f>
        <v>92603.957689657793</v>
      </c>
      <c r="E72" s="6">
        <f ca="1">IFERROR(IF(Loan_Not_Paid*Values_Entered,Monthly_Payment,""), "")</f>
        <v>567.78900134700234</v>
      </c>
      <c r="F72" s="6">
        <f ca="1">IFERROR(IF(Loan_Not_Paid*Values_Entered,Principal,""), "")</f>
        <v>143.3541952694041</v>
      </c>
      <c r="G72" s="6">
        <f ca="1">IFERROR(IF(Loan_Not_Paid*Values_Entered,Interest,""), "")</f>
        <v>424.43480607759824</v>
      </c>
      <c r="H72" s="6">
        <f ca="1">IFERROR(IF(Loan_Not_Paid*Values_Entered,Ending_Balance,""), "")</f>
        <v>92460.603494388386</v>
      </c>
    </row>
    <row r="73" spans="2:8">
      <c r="B73" s="5">
        <f ca="1">IFERROR(IF(Loan_Not_Paid*Values_Entered,Payment_Number,""), "")</f>
        <v>61</v>
      </c>
      <c r="C73" s="3">
        <f ca="1">IFERROR(IF(Loan_Not_Paid*Values_Entered,Payment_Date,""), "")</f>
        <v>46377</v>
      </c>
      <c r="D73" s="6">
        <f ca="1">IFERROR(IF(Loan_Not_Paid*Values_Entered,Beginning_Balance,""), "")</f>
        <v>92460.603494388386</v>
      </c>
      <c r="E73" s="6">
        <f ca="1">IFERROR(IF(Loan_Not_Paid*Values_Entered,Monthly_Payment,""), "")</f>
        <v>567.78900134700234</v>
      </c>
      <c r="F73" s="6">
        <f ca="1">IFERROR(IF(Loan_Not_Paid*Values_Entered,Principal,""), "")</f>
        <v>144.01123533105556</v>
      </c>
      <c r="G73" s="6">
        <f ca="1">IFERROR(IF(Loan_Not_Paid*Values_Entered,Interest,""), "")</f>
        <v>423.77776601594678</v>
      </c>
      <c r="H73" s="6">
        <f ca="1">IFERROR(IF(Loan_Not_Paid*Values_Entered,Ending_Balance,""), "")</f>
        <v>92316.592259057332</v>
      </c>
    </row>
    <row r="74" spans="2:8">
      <c r="B74" s="5">
        <f ca="1">IFERROR(IF(Loan_Not_Paid*Values_Entered,Payment_Number,""), "")</f>
        <v>62</v>
      </c>
      <c r="C74" s="3">
        <f ca="1">IFERROR(IF(Loan_Not_Paid*Values_Entered,Payment_Date,""), "")</f>
        <v>46408</v>
      </c>
      <c r="D74" s="6">
        <f ca="1">IFERROR(IF(Loan_Not_Paid*Values_Entered,Beginning_Balance,""), "")</f>
        <v>92316.592259057332</v>
      </c>
      <c r="E74" s="6">
        <f ca="1">IFERROR(IF(Loan_Not_Paid*Values_Entered,Monthly_Payment,""), "")</f>
        <v>567.78900134700234</v>
      </c>
      <c r="F74" s="6">
        <f ca="1">IFERROR(IF(Loan_Not_Paid*Values_Entered,Principal,""), "")</f>
        <v>144.6712868263229</v>
      </c>
      <c r="G74" s="6">
        <f ca="1">IFERROR(IF(Loan_Not_Paid*Values_Entered,Interest,""), "")</f>
        <v>423.11771452067944</v>
      </c>
      <c r="H74" s="6">
        <f ca="1">IFERROR(IF(Loan_Not_Paid*Values_Entered,Ending_Balance,""), "")</f>
        <v>92171.920972231004</v>
      </c>
    </row>
    <row r="75" spans="2:8">
      <c r="B75" s="5">
        <f ca="1">IFERROR(IF(Loan_Not_Paid*Values_Entered,Payment_Number,""), "")</f>
        <v>63</v>
      </c>
      <c r="C75" s="3">
        <f ca="1">IFERROR(IF(Loan_Not_Paid*Values_Entered,Payment_Date,""), "")</f>
        <v>46439</v>
      </c>
      <c r="D75" s="6">
        <f ca="1">IFERROR(IF(Loan_Not_Paid*Values_Entered,Beginning_Balance,""), "")</f>
        <v>92171.920972231004</v>
      </c>
      <c r="E75" s="6">
        <f ca="1">IFERROR(IF(Loan_Not_Paid*Values_Entered,Monthly_Payment,""), "")</f>
        <v>567.78900134700234</v>
      </c>
      <c r="F75" s="6">
        <f ca="1">IFERROR(IF(Loan_Not_Paid*Values_Entered,Principal,""), "")</f>
        <v>145.33436355761023</v>
      </c>
      <c r="G75" s="6">
        <f ca="1">IFERROR(IF(Loan_Not_Paid*Values_Entered,Interest,""), "")</f>
        <v>422.45463778939211</v>
      </c>
      <c r="H75" s="6">
        <f ca="1">IFERROR(IF(Loan_Not_Paid*Values_Entered,Ending_Balance,""), "")</f>
        <v>92026.586608673402</v>
      </c>
    </row>
    <row r="76" spans="2:8">
      <c r="B76" s="5">
        <f ca="1">IFERROR(IF(Loan_Not_Paid*Values_Entered,Payment_Number,""), "")</f>
        <v>64</v>
      </c>
      <c r="C76" s="3">
        <f ca="1">IFERROR(IF(Loan_Not_Paid*Values_Entered,Payment_Date,""), "")</f>
        <v>46467</v>
      </c>
      <c r="D76" s="6">
        <f ca="1">IFERROR(IF(Loan_Not_Paid*Values_Entered,Beginning_Balance,""), "")</f>
        <v>92026.586608673402</v>
      </c>
      <c r="E76" s="6">
        <f ca="1">IFERROR(IF(Loan_Not_Paid*Values_Entered,Monthly_Payment,""), "")</f>
        <v>567.78900134700234</v>
      </c>
      <c r="F76" s="6">
        <f ca="1">IFERROR(IF(Loan_Not_Paid*Values_Entered,Principal,""), "")</f>
        <v>146.0004793905826</v>
      </c>
      <c r="G76" s="6">
        <f ca="1">IFERROR(IF(Loan_Not_Paid*Values_Entered,Interest,""), "")</f>
        <v>421.78852195641974</v>
      </c>
      <c r="H76" s="6">
        <f ca="1">IFERROR(IF(Loan_Not_Paid*Values_Entered,Ending_Balance,""), "")</f>
        <v>91880.586129282805</v>
      </c>
    </row>
    <row r="77" spans="2:8">
      <c r="B77" s="5">
        <f ca="1">IFERROR(IF(Loan_Not_Paid*Values_Entered,Payment_Number,""), "")</f>
        <v>65</v>
      </c>
      <c r="C77" s="3">
        <f ca="1">IFERROR(IF(Loan_Not_Paid*Values_Entered,Payment_Date,""), "")</f>
        <v>46498</v>
      </c>
      <c r="D77" s="6">
        <f ca="1">IFERROR(IF(Loan_Not_Paid*Values_Entered,Beginning_Balance,""), "")</f>
        <v>91880.586129282805</v>
      </c>
      <c r="E77" s="6">
        <f ca="1">IFERROR(IF(Loan_Not_Paid*Values_Entered,Monthly_Payment,""), "")</f>
        <v>567.78900134700234</v>
      </c>
      <c r="F77" s="6">
        <f ca="1">IFERROR(IF(Loan_Not_Paid*Values_Entered,Principal,""), "")</f>
        <v>146.66964825445615</v>
      </c>
      <c r="G77" s="6">
        <f ca="1">IFERROR(IF(Loan_Not_Paid*Values_Entered,Interest,""), "")</f>
        <v>421.11935309254619</v>
      </c>
      <c r="H77" s="6">
        <f ca="1">IFERROR(IF(Loan_Not_Paid*Values_Entered,Ending_Balance,""), "")</f>
        <v>91733.916481028369</v>
      </c>
    </row>
    <row r="78" spans="2:8">
      <c r="B78" s="5">
        <f ca="1">IFERROR(IF(Loan_Not_Paid*Values_Entered,Payment_Number,""), "")</f>
        <v>66</v>
      </c>
      <c r="C78" s="3">
        <f ca="1">IFERROR(IF(Loan_Not_Paid*Values_Entered,Payment_Date,""), "")</f>
        <v>46528</v>
      </c>
      <c r="D78" s="6">
        <f ca="1">IFERROR(IF(Loan_Not_Paid*Values_Entered,Beginning_Balance,""), "")</f>
        <v>91733.916481028369</v>
      </c>
      <c r="E78" s="6">
        <f ca="1">IFERROR(IF(Loan_Not_Paid*Values_Entered,Monthly_Payment,""), "")</f>
        <v>567.78900134700234</v>
      </c>
      <c r="F78" s="6">
        <f ca="1">IFERROR(IF(Loan_Not_Paid*Values_Entered,Principal,""), "")</f>
        <v>147.34188414228896</v>
      </c>
      <c r="G78" s="6">
        <f ca="1">IFERROR(IF(Loan_Not_Paid*Values_Entered,Interest,""), "")</f>
        <v>420.44711720471338</v>
      </c>
      <c r="H78" s="6">
        <f ca="1">IFERROR(IF(Loan_Not_Paid*Values_Entered,Ending_Balance,""), "")</f>
        <v>91586.574596886072</v>
      </c>
    </row>
    <row r="79" spans="2:8">
      <c r="B79" s="5">
        <f ca="1">IFERROR(IF(Loan_Not_Paid*Values_Entered,Payment_Number,""), "")</f>
        <v>67</v>
      </c>
      <c r="C79" s="3">
        <f ca="1">IFERROR(IF(Loan_Not_Paid*Values_Entered,Payment_Date,""), "")</f>
        <v>46559</v>
      </c>
      <c r="D79" s="6">
        <f ca="1">IFERROR(IF(Loan_Not_Paid*Values_Entered,Beginning_Balance,""), "")</f>
        <v>91586.574596886072</v>
      </c>
      <c r="E79" s="6">
        <f ca="1">IFERROR(IF(Loan_Not_Paid*Values_Entered,Monthly_Payment,""), "")</f>
        <v>567.78900134700234</v>
      </c>
      <c r="F79" s="6">
        <f ca="1">IFERROR(IF(Loan_Not_Paid*Values_Entered,Principal,""), "")</f>
        <v>148.01720111127452</v>
      </c>
      <c r="G79" s="6">
        <f ca="1">IFERROR(IF(Loan_Not_Paid*Values_Entered,Interest,""), "")</f>
        <v>419.77180023572782</v>
      </c>
      <c r="H79" s="6">
        <f ca="1">IFERROR(IF(Loan_Not_Paid*Values_Entered,Ending_Balance,""), "")</f>
        <v>91438.557395774784</v>
      </c>
    </row>
    <row r="80" spans="2:8">
      <c r="B80" s="5">
        <f ca="1">IFERROR(IF(Loan_Not_Paid*Values_Entered,Payment_Number,""), "")</f>
        <v>68</v>
      </c>
      <c r="C80" s="3">
        <f ca="1">IFERROR(IF(Loan_Not_Paid*Values_Entered,Payment_Date,""), "")</f>
        <v>46589</v>
      </c>
      <c r="D80" s="6">
        <f ca="1">IFERROR(IF(Loan_Not_Paid*Values_Entered,Beginning_Balance,""), "")</f>
        <v>91438.557395774784</v>
      </c>
      <c r="E80" s="6">
        <f ca="1">IFERROR(IF(Loan_Not_Paid*Values_Entered,Monthly_Payment,""), "")</f>
        <v>567.78900134700234</v>
      </c>
      <c r="F80" s="6">
        <f ca="1">IFERROR(IF(Loan_Not_Paid*Values_Entered,Principal,""), "")</f>
        <v>148.69561328303456</v>
      </c>
      <c r="G80" s="6">
        <f ca="1">IFERROR(IF(Loan_Not_Paid*Values_Entered,Interest,""), "")</f>
        <v>419.09338806396778</v>
      </c>
      <c r="H80" s="6">
        <f ca="1">IFERROR(IF(Loan_Not_Paid*Values_Entered,Ending_Balance,""), "")</f>
        <v>91289.86178249176</v>
      </c>
    </row>
    <row r="81" spans="2:8">
      <c r="B81" s="5">
        <f ca="1">IFERROR(IF(Loan_Not_Paid*Values_Entered,Payment_Number,""), "")</f>
        <v>69</v>
      </c>
      <c r="C81" s="3">
        <f ca="1">IFERROR(IF(Loan_Not_Paid*Values_Entered,Payment_Date,""), "")</f>
        <v>46620</v>
      </c>
      <c r="D81" s="6">
        <f ca="1">IFERROR(IF(Loan_Not_Paid*Values_Entered,Beginning_Balance,""), "")</f>
        <v>91289.86178249176</v>
      </c>
      <c r="E81" s="6">
        <f ca="1">IFERROR(IF(Loan_Not_Paid*Values_Entered,Monthly_Payment,""), "")</f>
        <v>567.78900134700234</v>
      </c>
      <c r="F81" s="6">
        <f ca="1">IFERROR(IF(Loan_Not_Paid*Values_Entered,Principal,""), "")</f>
        <v>149.37713484391509</v>
      </c>
      <c r="G81" s="6">
        <f ca="1">IFERROR(IF(Loan_Not_Paid*Values_Entered,Interest,""), "")</f>
        <v>418.41186650308725</v>
      </c>
      <c r="H81" s="6">
        <f ca="1">IFERROR(IF(Loan_Not_Paid*Values_Entered,Ending_Balance,""), "")</f>
        <v>91140.484647647827</v>
      </c>
    </row>
    <row r="82" spans="2:8">
      <c r="B82" s="5">
        <f ca="1">IFERROR(IF(Loan_Not_Paid*Values_Entered,Payment_Number,""), "")</f>
        <v>70</v>
      </c>
      <c r="C82" s="3">
        <f ca="1">IFERROR(IF(Loan_Not_Paid*Values_Entered,Payment_Date,""), "")</f>
        <v>46651</v>
      </c>
      <c r="D82" s="6">
        <f ca="1">IFERROR(IF(Loan_Not_Paid*Values_Entered,Beginning_Balance,""), "")</f>
        <v>91140.484647647827</v>
      </c>
      <c r="E82" s="6">
        <f ca="1">IFERROR(IF(Loan_Not_Paid*Values_Entered,Monthly_Payment,""), "")</f>
        <v>567.78900134700234</v>
      </c>
      <c r="F82" s="6">
        <f ca="1">IFERROR(IF(Loan_Not_Paid*Values_Entered,Principal,""), "")</f>
        <v>150.06178004528311</v>
      </c>
      <c r="G82" s="6">
        <f ca="1">IFERROR(IF(Loan_Not_Paid*Values_Entered,Interest,""), "")</f>
        <v>417.72722130171923</v>
      </c>
      <c r="H82" s="6">
        <f ca="1">IFERROR(IF(Loan_Not_Paid*Values_Entered,Ending_Balance,""), "")</f>
        <v>90990.422867602552</v>
      </c>
    </row>
    <row r="83" spans="2:8">
      <c r="B83" s="5">
        <f ca="1">IFERROR(IF(Loan_Not_Paid*Values_Entered,Payment_Number,""), "")</f>
        <v>71</v>
      </c>
      <c r="C83" s="3">
        <f ca="1">IFERROR(IF(Loan_Not_Paid*Values_Entered,Payment_Date,""), "")</f>
        <v>46681</v>
      </c>
      <c r="D83" s="6">
        <f ca="1">IFERROR(IF(Loan_Not_Paid*Values_Entered,Beginning_Balance,""), "")</f>
        <v>90990.422867602552</v>
      </c>
      <c r="E83" s="6">
        <f ca="1">IFERROR(IF(Loan_Not_Paid*Values_Entered,Monthly_Payment,""), "")</f>
        <v>567.78900134700234</v>
      </c>
      <c r="F83" s="6">
        <f ca="1">IFERROR(IF(Loan_Not_Paid*Values_Entered,Principal,""), "")</f>
        <v>150.74956320382398</v>
      </c>
      <c r="G83" s="6">
        <f ca="1">IFERROR(IF(Loan_Not_Paid*Values_Entered,Interest,""), "")</f>
        <v>417.03943814317836</v>
      </c>
      <c r="H83" s="6">
        <f ca="1">IFERROR(IF(Loan_Not_Paid*Values_Entered,Ending_Balance,""), "")</f>
        <v>90839.673304398733</v>
      </c>
    </row>
    <row r="84" spans="2:8">
      <c r="B84" s="5">
        <f ca="1">IFERROR(IF(Loan_Not_Paid*Values_Entered,Payment_Number,""), "")</f>
        <v>72</v>
      </c>
      <c r="C84" s="3">
        <f ca="1">IFERROR(IF(Loan_Not_Paid*Values_Entered,Payment_Date,""), "")</f>
        <v>46712</v>
      </c>
      <c r="D84" s="6">
        <f ca="1">IFERROR(IF(Loan_Not_Paid*Values_Entered,Beginning_Balance,""), "")</f>
        <v>90839.673304398733</v>
      </c>
      <c r="E84" s="6">
        <f ca="1">IFERROR(IF(Loan_Not_Paid*Values_Entered,Monthly_Payment,""), "")</f>
        <v>567.78900134700234</v>
      </c>
      <c r="F84" s="6">
        <f ca="1">IFERROR(IF(Loan_Not_Paid*Values_Entered,Principal,""), "")</f>
        <v>151.44049870184148</v>
      </c>
      <c r="G84" s="6">
        <f ca="1">IFERROR(IF(Loan_Not_Paid*Values_Entered,Interest,""), "")</f>
        <v>416.34850264516086</v>
      </c>
      <c r="H84" s="6">
        <f ca="1">IFERROR(IF(Loan_Not_Paid*Values_Entered,Ending_Balance,""), "")</f>
        <v>90688.232805696884</v>
      </c>
    </row>
    <row r="85" spans="2:8">
      <c r="B85" s="5">
        <f ca="1">IFERROR(IF(Loan_Not_Paid*Values_Entered,Payment_Number,""), "")</f>
        <v>73</v>
      </c>
      <c r="C85" s="3">
        <f ca="1">IFERROR(IF(Loan_Not_Paid*Values_Entered,Payment_Date,""), "")</f>
        <v>46742</v>
      </c>
      <c r="D85" s="6">
        <f ca="1">IFERROR(IF(Loan_Not_Paid*Values_Entered,Beginning_Balance,""), "")</f>
        <v>90688.232805696884</v>
      </c>
      <c r="E85" s="6">
        <f ca="1">IFERROR(IF(Loan_Not_Paid*Values_Entered,Monthly_Payment,""), "")</f>
        <v>567.78900134700234</v>
      </c>
      <c r="F85" s="6">
        <f ca="1">IFERROR(IF(Loan_Not_Paid*Values_Entered,Principal,""), "")</f>
        <v>152.13460098755831</v>
      </c>
      <c r="G85" s="6">
        <f ca="1">IFERROR(IF(Loan_Not_Paid*Values_Entered,Interest,""), "")</f>
        <v>415.65440035944403</v>
      </c>
      <c r="H85" s="6">
        <f ca="1">IFERROR(IF(Loan_Not_Paid*Values_Entered,Ending_Balance,""), "")</f>
        <v>90536.098204709328</v>
      </c>
    </row>
    <row r="86" spans="2:8">
      <c r="B86" s="5">
        <f ca="1">IFERROR(IF(Loan_Not_Paid*Values_Entered,Payment_Number,""), "")</f>
        <v>74</v>
      </c>
      <c r="C86" s="3">
        <f ca="1">IFERROR(IF(Loan_Not_Paid*Values_Entered,Payment_Date,""), "")</f>
        <v>46773</v>
      </c>
      <c r="D86" s="6">
        <f ca="1">IFERROR(IF(Loan_Not_Paid*Values_Entered,Beginning_Balance,""), "")</f>
        <v>90536.098204709328</v>
      </c>
      <c r="E86" s="6">
        <f ca="1">IFERROR(IF(Loan_Not_Paid*Values_Entered,Monthly_Payment,""), "")</f>
        <v>567.78900134700234</v>
      </c>
      <c r="F86" s="6">
        <f ca="1">IFERROR(IF(Loan_Not_Paid*Values_Entered,Principal,""), "")</f>
        <v>152.83188457541792</v>
      </c>
      <c r="G86" s="6">
        <f ca="1">IFERROR(IF(Loan_Not_Paid*Values_Entered,Interest,""), "")</f>
        <v>414.95711677158442</v>
      </c>
      <c r="H86" s="6">
        <f ca="1">IFERROR(IF(Loan_Not_Paid*Values_Entered,Ending_Balance,""), "")</f>
        <v>90383.266320133931</v>
      </c>
    </row>
    <row r="87" spans="2:8">
      <c r="B87" s="5">
        <f ca="1">IFERROR(IF(Loan_Not_Paid*Values_Entered,Payment_Number,""), "")</f>
        <v>75</v>
      </c>
      <c r="C87" s="3">
        <f ca="1">IFERROR(IF(Loan_Not_Paid*Values_Entered,Payment_Date,""), "")</f>
        <v>46804</v>
      </c>
      <c r="D87" s="6">
        <f ca="1">IFERROR(IF(Loan_Not_Paid*Values_Entered,Beginning_Balance,""), "")</f>
        <v>90383.266320133931</v>
      </c>
      <c r="E87" s="6">
        <f ca="1">IFERROR(IF(Loan_Not_Paid*Values_Entered,Monthly_Payment,""), "")</f>
        <v>567.78900134700234</v>
      </c>
      <c r="F87" s="6">
        <f ca="1">IFERROR(IF(Loan_Not_Paid*Values_Entered,Principal,""), "")</f>
        <v>153.53236404638847</v>
      </c>
      <c r="G87" s="6">
        <f ca="1">IFERROR(IF(Loan_Not_Paid*Values_Entered,Interest,""), "")</f>
        <v>414.25663730061387</v>
      </c>
      <c r="H87" s="6">
        <f ca="1">IFERROR(IF(Loan_Not_Paid*Values_Entered,Ending_Balance,""), "")</f>
        <v>90229.733956087512</v>
      </c>
    </row>
    <row r="88" spans="2:8">
      <c r="B88" s="5">
        <f ca="1">IFERROR(IF(Loan_Not_Paid*Values_Entered,Payment_Number,""), "")</f>
        <v>76</v>
      </c>
      <c r="C88" s="3">
        <f ca="1">IFERROR(IF(Loan_Not_Paid*Values_Entered,Payment_Date,""), "")</f>
        <v>46833</v>
      </c>
      <c r="D88" s="6">
        <f ca="1">IFERROR(IF(Loan_Not_Paid*Values_Entered,Beginning_Balance,""), "")</f>
        <v>90229.733956087512</v>
      </c>
      <c r="E88" s="6">
        <f ca="1">IFERROR(IF(Loan_Not_Paid*Values_Entered,Monthly_Payment,""), "")</f>
        <v>567.78900134700234</v>
      </c>
      <c r="F88" s="6">
        <f ca="1">IFERROR(IF(Loan_Not_Paid*Values_Entered,Principal,""), "")</f>
        <v>154.23605404826793</v>
      </c>
      <c r="G88" s="6">
        <f ca="1">IFERROR(IF(Loan_Not_Paid*Values_Entered,Interest,""), "")</f>
        <v>413.55294729873441</v>
      </c>
      <c r="H88" s="6">
        <f ca="1">IFERROR(IF(Loan_Not_Paid*Values_Entered,Ending_Balance,""), "")</f>
        <v>90075.497902039235</v>
      </c>
    </row>
    <row r="89" spans="2:8">
      <c r="B89" s="5">
        <f ca="1">IFERROR(IF(Loan_Not_Paid*Values_Entered,Payment_Number,""), "")</f>
        <v>77</v>
      </c>
      <c r="C89" s="3">
        <f ca="1">IFERROR(IF(Loan_Not_Paid*Values_Entered,Payment_Date,""), "")</f>
        <v>46864</v>
      </c>
      <c r="D89" s="6">
        <f ca="1">IFERROR(IF(Loan_Not_Paid*Values_Entered,Beginning_Balance,""), "")</f>
        <v>90075.497902039235</v>
      </c>
      <c r="E89" s="6">
        <f ca="1">IFERROR(IF(Loan_Not_Paid*Values_Entered,Monthly_Payment,""), "")</f>
        <v>567.78900134700234</v>
      </c>
      <c r="F89" s="6">
        <f ca="1">IFERROR(IF(Loan_Not_Paid*Values_Entered,Principal,""), "")</f>
        <v>154.9429692959892</v>
      </c>
      <c r="G89" s="6">
        <f ca="1">IFERROR(IF(Loan_Not_Paid*Values_Entered,Interest,""), "")</f>
        <v>412.84603205101314</v>
      </c>
      <c r="H89" s="6">
        <f ca="1">IFERROR(IF(Loan_Not_Paid*Values_Entered,Ending_Balance,""), "")</f>
        <v>89920.554932743267</v>
      </c>
    </row>
    <row r="90" spans="2:8">
      <c r="B90" s="5">
        <f ca="1">IFERROR(IF(Loan_Not_Paid*Values_Entered,Payment_Number,""), "")</f>
        <v>78</v>
      </c>
      <c r="C90" s="3">
        <f ca="1">IFERROR(IF(Loan_Not_Paid*Values_Entered,Payment_Date,""), "")</f>
        <v>46894</v>
      </c>
      <c r="D90" s="6">
        <f ca="1">IFERROR(IF(Loan_Not_Paid*Values_Entered,Beginning_Balance,""), "")</f>
        <v>89920.554932743267</v>
      </c>
      <c r="E90" s="6">
        <f ca="1">IFERROR(IF(Loan_Not_Paid*Values_Entered,Monthly_Payment,""), "")</f>
        <v>567.78900134700234</v>
      </c>
      <c r="F90" s="6">
        <f ca="1">IFERROR(IF(Loan_Not_Paid*Values_Entered,Principal,""), "")</f>
        <v>155.65312457192903</v>
      </c>
      <c r="G90" s="6">
        <f ca="1">IFERROR(IF(Loan_Not_Paid*Values_Entered,Interest,""), "")</f>
        <v>412.13587677507331</v>
      </c>
      <c r="H90" s="6">
        <f ca="1">IFERROR(IF(Loan_Not_Paid*Values_Entered,Ending_Balance,""), "")</f>
        <v>89764.901808171329</v>
      </c>
    </row>
    <row r="91" spans="2:8">
      <c r="B91" s="5">
        <f ca="1">IFERROR(IF(Loan_Not_Paid*Values_Entered,Payment_Number,""), "")</f>
        <v>79</v>
      </c>
      <c r="C91" s="3">
        <f ca="1">IFERROR(IF(Loan_Not_Paid*Values_Entered,Payment_Date,""), "")</f>
        <v>46925</v>
      </c>
      <c r="D91" s="6">
        <f ca="1">IFERROR(IF(Loan_Not_Paid*Values_Entered,Beginning_Balance,""), "")</f>
        <v>89764.901808171329</v>
      </c>
      <c r="E91" s="6">
        <f ca="1">IFERROR(IF(Loan_Not_Paid*Values_Entered,Monthly_Payment,""), "")</f>
        <v>567.78900134700234</v>
      </c>
      <c r="F91" s="6">
        <f ca="1">IFERROR(IF(Loan_Not_Paid*Values_Entered,Principal,""), "")</f>
        <v>156.36653472621708</v>
      </c>
      <c r="G91" s="6">
        <f ca="1">IFERROR(IF(Loan_Not_Paid*Values_Entered,Interest,""), "")</f>
        <v>411.42246662078526</v>
      </c>
      <c r="H91" s="6">
        <f ca="1">IFERROR(IF(Loan_Not_Paid*Values_Entered,Ending_Balance,""), "")</f>
        <v>89608.535273445115</v>
      </c>
    </row>
    <row r="92" spans="2:8">
      <c r="B92" s="5">
        <f ca="1">IFERROR(IF(Loan_Not_Paid*Values_Entered,Payment_Number,""), "")</f>
        <v>80</v>
      </c>
      <c r="C92" s="3">
        <f ca="1">IFERROR(IF(Loan_Not_Paid*Values_Entered,Payment_Date,""), "")</f>
        <v>46955</v>
      </c>
      <c r="D92" s="6">
        <f ca="1">IFERROR(IF(Loan_Not_Paid*Values_Entered,Beginning_Balance,""), "")</f>
        <v>89608.535273445115</v>
      </c>
      <c r="E92" s="6">
        <f ca="1">IFERROR(IF(Loan_Not_Paid*Values_Entered,Monthly_Payment,""), "")</f>
        <v>567.78900134700234</v>
      </c>
      <c r="F92" s="6">
        <f ca="1">IFERROR(IF(Loan_Not_Paid*Values_Entered,Principal,""), "")</f>
        <v>157.08321467704553</v>
      </c>
      <c r="G92" s="6">
        <f ca="1">IFERROR(IF(Loan_Not_Paid*Values_Entered,Interest,""), "")</f>
        <v>410.70578666995681</v>
      </c>
      <c r="H92" s="6">
        <f ca="1">IFERROR(IF(Loan_Not_Paid*Values_Entered,Ending_Balance,""), "")</f>
        <v>89451.452058768089</v>
      </c>
    </row>
    <row r="93" spans="2:8">
      <c r="B93" s="5">
        <f ca="1">IFERROR(IF(Loan_Not_Paid*Values_Entered,Payment_Number,""), "")</f>
        <v>81</v>
      </c>
      <c r="C93" s="3">
        <f ca="1">IFERROR(IF(Loan_Not_Paid*Values_Entered,Payment_Date,""), "")</f>
        <v>46986</v>
      </c>
      <c r="D93" s="6">
        <f ca="1">IFERROR(IF(Loan_Not_Paid*Values_Entered,Beginning_Balance,""), "")</f>
        <v>89451.452058768089</v>
      </c>
      <c r="E93" s="6">
        <f ca="1">IFERROR(IF(Loan_Not_Paid*Values_Entered,Monthly_Payment,""), "")</f>
        <v>567.78900134700234</v>
      </c>
      <c r="F93" s="6">
        <f ca="1">IFERROR(IF(Loan_Not_Paid*Values_Entered,Principal,""), "")</f>
        <v>157.80317941098195</v>
      </c>
      <c r="G93" s="6">
        <f ca="1">IFERROR(IF(Loan_Not_Paid*Values_Entered,Interest,""), "")</f>
        <v>409.98582193602039</v>
      </c>
      <c r="H93" s="6">
        <f ca="1">IFERROR(IF(Loan_Not_Paid*Values_Entered,Ending_Balance,""), "")</f>
        <v>89293.64887935709</v>
      </c>
    </row>
    <row r="94" spans="2:8">
      <c r="B94" s="5">
        <f ca="1">IFERROR(IF(Loan_Not_Paid*Values_Entered,Payment_Number,""), "")</f>
        <v>82</v>
      </c>
      <c r="C94" s="3">
        <f ca="1">IFERROR(IF(Loan_Not_Paid*Values_Entered,Payment_Date,""), "")</f>
        <v>47017</v>
      </c>
      <c r="D94" s="6">
        <f ca="1">IFERROR(IF(Loan_Not_Paid*Values_Entered,Beginning_Balance,""), "")</f>
        <v>89293.64887935709</v>
      </c>
      <c r="E94" s="6">
        <f ca="1">IFERROR(IF(Loan_Not_Paid*Values_Entered,Monthly_Payment,""), "")</f>
        <v>567.78900134700234</v>
      </c>
      <c r="F94" s="6">
        <f ca="1">IFERROR(IF(Loan_Not_Paid*Values_Entered,Principal,""), "")</f>
        <v>158.52644398328232</v>
      </c>
      <c r="G94" s="6">
        <f ca="1">IFERROR(IF(Loan_Not_Paid*Values_Entered,Interest,""), "")</f>
        <v>409.26255736372002</v>
      </c>
      <c r="H94" s="6">
        <f ca="1">IFERROR(IF(Loan_Not_Paid*Values_Entered,Ending_Balance,""), "")</f>
        <v>89135.122435373822</v>
      </c>
    </row>
    <row r="95" spans="2:8">
      <c r="B95" s="5">
        <f ca="1">IFERROR(IF(Loan_Not_Paid*Values_Entered,Payment_Number,""), "")</f>
        <v>83</v>
      </c>
      <c r="C95" s="3">
        <f ca="1">IFERROR(IF(Loan_Not_Paid*Values_Entered,Payment_Date,""), "")</f>
        <v>47047</v>
      </c>
      <c r="D95" s="6">
        <f ca="1">IFERROR(IF(Loan_Not_Paid*Values_Entered,Beginning_Balance,""), "")</f>
        <v>89135.122435373822</v>
      </c>
      <c r="E95" s="6">
        <f ca="1">IFERROR(IF(Loan_Not_Paid*Values_Entered,Monthly_Payment,""), "")</f>
        <v>567.78900134700234</v>
      </c>
      <c r="F95" s="6">
        <f ca="1">IFERROR(IF(Loan_Not_Paid*Values_Entered,Principal,""), "")</f>
        <v>159.25302351820568</v>
      </c>
      <c r="G95" s="6">
        <f ca="1">IFERROR(IF(Loan_Not_Paid*Values_Entered,Interest,""), "")</f>
        <v>408.53597782879666</v>
      </c>
      <c r="H95" s="6">
        <f ca="1">IFERROR(IF(Loan_Not_Paid*Values_Entered,Ending_Balance,""), "")</f>
        <v>88975.869411855601</v>
      </c>
    </row>
    <row r="96" spans="2:8">
      <c r="B96" s="5">
        <f ca="1">IFERROR(IF(Loan_Not_Paid*Values_Entered,Payment_Number,""), "")</f>
        <v>84</v>
      </c>
      <c r="C96" s="3">
        <f ca="1">IFERROR(IF(Loan_Not_Paid*Values_Entered,Payment_Date,""), "")</f>
        <v>47078</v>
      </c>
      <c r="D96" s="6">
        <f ca="1">IFERROR(IF(Loan_Not_Paid*Values_Entered,Beginning_Balance,""), "")</f>
        <v>88975.869411855601</v>
      </c>
      <c r="E96" s="6">
        <f ca="1">IFERROR(IF(Loan_Not_Paid*Values_Entered,Monthly_Payment,""), "")</f>
        <v>567.78900134700234</v>
      </c>
      <c r="F96" s="6">
        <f ca="1">IFERROR(IF(Loan_Not_Paid*Values_Entered,Principal,""), "")</f>
        <v>159.98293320933084</v>
      </c>
      <c r="G96" s="6">
        <f ca="1">IFERROR(IF(Loan_Not_Paid*Values_Entered,Interest,""), "")</f>
        <v>407.8060681376715</v>
      </c>
      <c r="H96" s="6">
        <f ca="1">IFERROR(IF(Loan_Not_Paid*Values_Entered,Ending_Balance,""), "")</f>
        <v>88815.88647864628</v>
      </c>
    </row>
    <row r="97" spans="2:8">
      <c r="B97" s="5">
        <f ca="1">IFERROR(IF(Loan_Not_Paid*Values_Entered,Payment_Number,""), "")</f>
        <v>85</v>
      </c>
      <c r="C97" s="3">
        <f ca="1">IFERROR(IF(Loan_Not_Paid*Values_Entered,Payment_Date,""), "")</f>
        <v>47108</v>
      </c>
      <c r="D97" s="6">
        <f ca="1">IFERROR(IF(Loan_Not_Paid*Values_Entered,Beginning_Balance,""), "")</f>
        <v>88815.88647864628</v>
      </c>
      <c r="E97" s="6">
        <f ca="1">IFERROR(IF(Loan_Not_Paid*Values_Entered,Monthly_Payment,""), "")</f>
        <v>567.78900134700234</v>
      </c>
      <c r="F97" s="6">
        <f ca="1">IFERROR(IF(Loan_Not_Paid*Values_Entered,Principal,""), "")</f>
        <v>160.71618831987354</v>
      </c>
      <c r="G97" s="6">
        <f ca="1">IFERROR(IF(Loan_Not_Paid*Values_Entered,Interest,""), "")</f>
        <v>407.0728130271288</v>
      </c>
      <c r="H97" s="6">
        <f ca="1">IFERROR(IF(Loan_Not_Paid*Values_Entered,Ending_Balance,""), "")</f>
        <v>88655.170290326409</v>
      </c>
    </row>
    <row r="98" spans="2:8">
      <c r="B98" s="5">
        <f ca="1">IFERROR(IF(Loan_Not_Paid*Values_Entered,Payment_Number,""), "")</f>
        <v>86</v>
      </c>
      <c r="C98" s="3">
        <f ca="1">IFERROR(IF(Loan_Not_Paid*Values_Entered,Payment_Date,""), "")</f>
        <v>47139</v>
      </c>
      <c r="D98" s="6">
        <f ca="1">IFERROR(IF(Loan_Not_Paid*Values_Entered,Beginning_Balance,""), "")</f>
        <v>88655.170290326409</v>
      </c>
      <c r="E98" s="6">
        <f ca="1">IFERROR(IF(Loan_Not_Paid*Values_Entered,Monthly_Payment,""), "")</f>
        <v>567.78900134700234</v>
      </c>
      <c r="F98" s="6">
        <f ca="1">IFERROR(IF(Loan_Not_Paid*Values_Entered,Principal,""), "")</f>
        <v>161.45280418300632</v>
      </c>
      <c r="G98" s="6">
        <f ca="1">IFERROR(IF(Loan_Not_Paid*Values_Entered,Interest,""), "")</f>
        <v>406.33619716399602</v>
      </c>
      <c r="H98" s="6">
        <f ca="1">IFERROR(IF(Loan_Not_Paid*Values_Entered,Ending_Balance,""), "")</f>
        <v>88493.717486143403</v>
      </c>
    </row>
    <row r="99" spans="2:8">
      <c r="B99" s="5">
        <f ca="1">IFERROR(IF(Loan_Not_Paid*Values_Entered,Payment_Number,""), "")</f>
        <v>87</v>
      </c>
      <c r="C99" s="3">
        <f ca="1">IFERROR(IF(Loan_Not_Paid*Values_Entered,Payment_Date,""), "")</f>
        <v>47170</v>
      </c>
      <c r="D99" s="6">
        <f ca="1">IFERROR(IF(Loan_Not_Paid*Values_Entered,Beginning_Balance,""), "")</f>
        <v>88493.717486143403</v>
      </c>
      <c r="E99" s="6">
        <f ca="1">IFERROR(IF(Loan_Not_Paid*Values_Entered,Monthly_Payment,""), "")</f>
        <v>567.78900134700234</v>
      </c>
      <c r="F99" s="6">
        <f ca="1">IFERROR(IF(Loan_Not_Paid*Values_Entered,Principal,""), "")</f>
        <v>162.19279620217839</v>
      </c>
      <c r="G99" s="6">
        <f ca="1">IFERROR(IF(Loan_Not_Paid*Values_Entered,Interest,""), "")</f>
        <v>405.59620514482395</v>
      </c>
      <c r="H99" s="6">
        <f ca="1">IFERROR(IF(Loan_Not_Paid*Values_Entered,Ending_Balance,""), "")</f>
        <v>88331.524689941201</v>
      </c>
    </row>
    <row r="100" spans="2:8">
      <c r="B100" s="5">
        <f ca="1">IFERROR(IF(Loan_Not_Paid*Values_Entered,Payment_Number,""), "")</f>
        <v>88</v>
      </c>
      <c r="C100" s="3">
        <f ca="1">IFERROR(IF(Loan_Not_Paid*Values_Entered,Payment_Date,""), "")</f>
        <v>47198</v>
      </c>
      <c r="D100" s="6">
        <f ca="1">IFERROR(IF(Loan_Not_Paid*Values_Entered,Beginning_Balance,""), "")</f>
        <v>88331.524689941201</v>
      </c>
      <c r="E100" s="6">
        <f ca="1">IFERROR(IF(Loan_Not_Paid*Values_Entered,Monthly_Payment,""), "")</f>
        <v>567.78900134700234</v>
      </c>
      <c r="F100" s="6">
        <f ca="1">IFERROR(IF(Loan_Not_Paid*Values_Entered,Principal,""), "")</f>
        <v>162.93617985143851</v>
      </c>
      <c r="G100" s="6">
        <f ca="1">IFERROR(IF(Loan_Not_Paid*Values_Entered,Interest,""), "")</f>
        <v>404.85282149556383</v>
      </c>
      <c r="H100" s="6">
        <f ca="1">IFERROR(IF(Loan_Not_Paid*Values_Entered,Ending_Balance,""), "")</f>
        <v>88168.588510089758</v>
      </c>
    </row>
    <row r="101" spans="2:8">
      <c r="B101" s="5">
        <f ca="1">IFERROR(IF(Loan_Not_Paid*Values_Entered,Payment_Number,""), "")</f>
        <v>89</v>
      </c>
      <c r="C101" s="3">
        <f ca="1">IFERROR(IF(Loan_Not_Paid*Values_Entered,Payment_Date,""), "")</f>
        <v>47229</v>
      </c>
      <c r="D101" s="6">
        <f ca="1">IFERROR(IF(Loan_Not_Paid*Values_Entered,Beginning_Balance,""), "")</f>
        <v>88168.588510089758</v>
      </c>
      <c r="E101" s="6">
        <f ca="1">IFERROR(IF(Loan_Not_Paid*Values_Entered,Monthly_Payment,""), "")</f>
        <v>567.78900134700234</v>
      </c>
      <c r="F101" s="6">
        <f ca="1">IFERROR(IF(Loan_Not_Paid*Values_Entered,Principal,""), "")</f>
        <v>163.68297067575759</v>
      </c>
      <c r="G101" s="6">
        <f ca="1">IFERROR(IF(Loan_Not_Paid*Values_Entered,Interest,""), "")</f>
        <v>404.10603067124475</v>
      </c>
      <c r="H101" s="6">
        <f ca="1">IFERROR(IF(Loan_Not_Paid*Values_Entered,Ending_Balance,""), "")</f>
        <v>88004.905539414016</v>
      </c>
    </row>
    <row r="102" spans="2:8">
      <c r="B102" s="5">
        <f ca="1">IFERROR(IF(Loan_Not_Paid*Values_Entered,Payment_Number,""), "")</f>
        <v>90</v>
      </c>
      <c r="C102" s="3">
        <f ca="1">IFERROR(IF(Loan_Not_Paid*Values_Entered,Payment_Date,""), "")</f>
        <v>47259</v>
      </c>
      <c r="D102" s="6">
        <f ca="1">IFERROR(IF(Loan_Not_Paid*Values_Entered,Beginning_Balance,""), "")</f>
        <v>88004.905539414016</v>
      </c>
      <c r="E102" s="6">
        <f ca="1">IFERROR(IF(Loan_Not_Paid*Values_Entered,Monthly_Payment,""), "")</f>
        <v>567.78900134700234</v>
      </c>
      <c r="F102" s="6">
        <f ca="1">IFERROR(IF(Loan_Not_Paid*Values_Entered,Principal,""), "")</f>
        <v>164.43318429135479</v>
      </c>
      <c r="G102" s="6">
        <f ca="1">IFERROR(IF(Loan_Not_Paid*Values_Entered,Interest,""), "")</f>
        <v>403.35581705564755</v>
      </c>
      <c r="H102" s="6">
        <f ca="1">IFERROR(IF(Loan_Not_Paid*Values_Entered,Ending_Balance,""), "")</f>
        <v>87840.472355122663</v>
      </c>
    </row>
    <row r="103" spans="2:8">
      <c r="B103" s="5">
        <f ca="1">IFERROR(IF(Loan_Not_Paid*Values_Entered,Payment_Number,""), "")</f>
        <v>91</v>
      </c>
      <c r="C103" s="3">
        <f ca="1">IFERROR(IF(Loan_Not_Paid*Values_Entered,Payment_Date,""), "")</f>
        <v>47290</v>
      </c>
      <c r="D103" s="6">
        <f ca="1">IFERROR(IF(Loan_Not_Paid*Values_Entered,Beginning_Balance,""), "")</f>
        <v>87840.472355122663</v>
      </c>
      <c r="E103" s="6">
        <f ca="1">IFERROR(IF(Loan_Not_Paid*Values_Entered,Monthly_Payment,""), "")</f>
        <v>567.78900134700234</v>
      </c>
      <c r="F103" s="6">
        <f ca="1">IFERROR(IF(Loan_Not_Paid*Values_Entered,Principal,""), "")</f>
        <v>165.18683638602346</v>
      </c>
      <c r="G103" s="6">
        <f ca="1">IFERROR(IF(Loan_Not_Paid*Values_Entered,Interest,""), "")</f>
        <v>402.60216496097888</v>
      </c>
      <c r="H103" s="6">
        <f ca="1">IFERROR(IF(Loan_Not_Paid*Values_Entered,Ending_Balance,""), "")</f>
        <v>87675.285518736637</v>
      </c>
    </row>
    <row r="104" spans="2:8">
      <c r="B104" s="5">
        <f ca="1">IFERROR(IF(Loan_Not_Paid*Values_Entered,Payment_Number,""), "")</f>
        <v>92</v>
      </c>
      <c r="C104" s="3">
        <f ca="1">IFERROR(IF(Loan_Not_Paid*Values_Entered,Payment_Date,""), "")</f>
        <v>47320</v>
      </c>
      <c r="D104" s="6">
        <f ca="1">IFERROR(IF(Loan_Not_Paid*Values_Entered,Beginning_Balance,""), "")</f>
        <v>87675.285518736637</v>
      </c>
      <c r="E104" s="6">
        <f ca="1">IFERROR(IF(Loan_Not_Paid*Values_Entered,Monthly_Payment,""), "")</f>
        <v>567.78900134700234</v>
      </c>
      <c r="F104" s="6">
        <f ca="1">IFERROR(IF(Loan_Not_Paid*Values_Entered,Principal,""), "")</f>
        <v>165.94394271945941</v>
      </c>
      <c r="G104" s="6">
        <f ca="1">IFERROR(IF(Loan_Not_Paid*Values_Entered,Interest,""), "")</f>
        <v>401.84505862754293</v>
      </c>
      <c r="H104" s="6">
        <f ca="1">IFERROR(IF(Loan_Not_Paid*Values_Entered,Ending_Balance,""), "")</f>
        <v>87509.341576017177</v>
      </c>
    </row>
    <row r="105" spans="2:8">
      <c r="B105" s="5">
        <f ca="1">IFERROR(IF(Loan_Not_Paid*Values_Entered,Payment_Number,""), "")</f>
        <v>93</v>
      </c>
      <c r="C105" s="3">
        <f ca="1">IFERROR(IF(Loan_Not_Paid*Values_Entered,Payment_Date,""), "")</f>
        <v>47351</v>
      </c>
      <c r="D105" s="6">
        <f ca="1">IFERROR(IF(Loan_Not_Paid*Values_Entered,Beginning_Balance,""), "")</f>
        <v>87509.341576017177</v>
      </c>
      <c r="E105" s="6">
        <f ca="1">IFERROR(IF(Loan_Not_Paid*Values_Entered,Monthly_Payment,""), "")</f>
        <v>567.78900134700234</v>
      </c>
      <c r="F105" s="6">
        <f ca="1">IFERROR(IF(Loan_Not_Paid*Values_Entered,Principal,""), "")</f>
        <v>166.70451912359027</v>
      </c>
      <c r="G105" s="6">
        <f ca="1">IFERROR(IF(Loan_Not_Paid*Values_Entered,Interest,""), "")</f>
        <v>401.08448222341207</v>
      </c>
      <c r="H105" s="6">
        <f ca="1">IFERROR(IF(Loan_Not_Paid*Values_Entered,Ending_Balance,""), "")</f>
        <v>87342.637056893582</v>
      </c>
    </row>
    <row r="106" spans="2:8">
      <c r="B106" s="5">
        <f ca="1">IFERROR(IF(Loan_Not_Paid*Values_Entered,Payment_Number,""), "")</f>
        <v>94</v>
      </c>
      <c r="C106" s="3">
        <f ca="1">IFERROR(IF(Loan_Not_Paid*Values_Entered,Payment_Date,""), "")</f>
        <v>47382</v>
      </c>
      <c r="D106" s="6">
        <f ca="1">IFERROR(IF(Loan_Not_Paid*Values_Entered,Beginning_Balance,""), "")</f>
        <v>87342.637056893582</v>
      </c>
      <c r="E106" s="6">
        <f ca="1">IFERROR(IF(Loan_Not_Paid*Values_Entered,Monthly_Payment,""), "")</f>
        <v>567.78900134700234</v>
      </c>
      <c r="F106" s="6">
        <f ca="1">IFERROR(IF(Loan_Not_Paid*Values_Entered,Principal,""), "")</f>
        <v>167.46858150290677</v>
      </c>
      <c r="G106" s="6">
        <f ca="1">IFERROR(IF(Loan_Not_Paid*Values_Entered,Interest,""), "")</f>
        <v>400.32041984409557</v>
      </c>
      <c r="H106" s="6">
        <f ca="1">IFERROR(IF(Loan_Not_Paid*Values_Entered,Ending_Balance,""), "")</f>
        <v>87175.168475390688</v>
      </c>
    </row>
    <row r="107" spans="2:8">
      <c r="B107" s="5">
        <f ca="1">IFERROR(IF(Loan_Not_Paid*Values_Entered,Payment_Number,""), "")</f>
        <v>95</v>
      </c>
      <c r="C107" s="3">
        <f ca="1">IFERROR(IF(Loan_Not_Paid*Values_Entered,Payment_Date,""), "")</f>
        <v>47412</v>
      </c>
      <c r="D107" s="6">
        <f ca="1">IFERROR(IF(Loan_Not_Paid*Values_Entered,Beginning_Balance,""), "")</f>
        <v>87175.168475390688</v>
      </c>
      <c r="E107" s="6">
        <f ca="1">IFERROR(IF(Loan_Not_Paid*Values_Entered,Monthly_Payment,""), "")</f>
        <v>567.78900134700234</v>
      </c>
      <c r="F107" s="6">
        <f ca="1">IFERROR(IF(Loan_Not_Paid*Values_Entered,Principal,""), "")</f>
        <v>168.23614583479502</v>
      </c>
      <c r="G107" s="6">
        <f ca="1">IFERROR(IF(Loan_Not_Paid*Values_Entered,Interest,""), "")</f>
        <v>399.55285551220732</v>
      </c>
      <c r="H107" s="6">
        <f ca="1">IFERROR(IF(Loan_Not_Paid*Values_Entered,Ending_Balance,""), "")</f>
        <v>87006.932329555901</v>
      </c>
    </row>
    <row r="108" spans="2:8">
      <c r="B108" s="5">
        <f ca="1">IFERROR(IF(Loan_Not_Paid*Values_Entered,Payment_Number,""), "")</f>
        <v>96</v>
      </c>
      <c r="C108" s="3">
        <f ca="1">IFERROR(IF(Loan_Not_Paid*Values_Entered,Payment_Date,""), "")</f>
        <v>47443</v>
      </c>
      <c r="D108" s="6">
        <f ca="1">IFERROR(IF(Loan_Not_Paid*Values_Entered,Beginning_Balance,""), "")</f>
        <v>87006.932329555901</v>
      </c>
      <c r="E108" s="6">
        <f ca="1">IFERROR(IF(Loan_Not_Paid*Values_Entered,Monthly_Payment,""), "")</f>
        <v>567.78900134700234</v>
      </c>
      <c r="F108" s="6">
        <f ca="1">IFERROR(IF(Loan_Not_Paid*Values_Entered,Principal,""), "")</f>
        <v>169.00722816987115</v>
      </c>
      <c r="G108" s="6">
        <f ca="1">IFERROR(IF(Loan_Not_Paid*Values_Entered,Interest,""), "")</f>
        <v>398.78177317713119</v>
      </c>
      <c r="H108" s="6">
        <f ca="1">IFERROR(IF(Loan_Not_Paid*Values_Entered,Ending_Balance,""), "")</f>
        <v>86837.925101386005</v>
      </c>
    </row>
    <row r="109" spans="2:8">
      <c r="B109" s="5">
        <f ca="1">IFERROR(IF(Loan_Not_Paid*Values_Entered,Payment_Number,""), "")</f>
        <v>97</v>
      </c>
      <c r="C109" s="3">
        <f ca="1">IFERROR(IF(Loan_Not_Paid*Values_Entered,Payment_Date,""), "")</f>
        <v>47473</v>
      </c>
      <c r="D109" s="6">
        <f ca="1">IFERROR(IF(Loan_Not_Paid*Values_Entered,Beginning_Balance,""), "")</f>
        <v>86837.925101386005</v>
      </c>
      <c r="E109" s="6">
        <f ca="1">IFERROR(IF(Loan_Not_Paid*Values_Entered,Monthly_Payment,""), "")</f>
        <v>567.78900134700234</v>
      </c>
      <c r="F109" s="6">
        <f ca="1">IFERROR(IF(Loan_Not_Paid*Values_Entered,Principal,""), "")</f>
        <v>169.78184463231651</v>
      </c>
      <c r="G109" s="6">
        <f ca="1">IFERROR(IF(Loan_Not_Paid*Values_Entered,Interest,""), "")</f>
        <v>398.00715671468583</v>
      </c>
      <c r="H109" s="6">
        <f ca="1">IFERROR(IF(Loan_Not_Paid*Values_Entered,Ending_Balance,""), "")</f>
        <v>86668.143256753683</v>
      </c>
    </row>
    <row r="110" spans="2:8">
      <c r="B110" s="5">
        <f ca="1">IFERROR(IF(Loan_Not_Paid*Values_Entered,Payment_Number,""), "")</f>
        <v>98</v>
      </c>
      <c r="C110" s="3">
        <f ca="1">IFERROR(IF(Loan_Not_Paid*Values_Entered,Payment_Date,""), "")</f>
        <v>47504</v>
      </c>
      <c r="D110" s="6">
        <f ca="1">IFERROR(IF(Loan_Not_Paid*Values_Entered,Beginning_Balance,""), "")</f>
        <v>86668.143256753683</v>
      </c>
      <c r="E110" s="6">
        <f ca="1">IFERROR(IF(Loan_Not_Paid*Values_Entered,Monthly_Payment,""), "")</f>
        <v>567.78900134700234</v>
      </c>
      <c r="F110" s="6">
        <f ca="1">IFERROR(IF(Loan_Not_Paid*Values_Entered,Principal,""), "")</f>
        <v>170.56001142021461</v>
      </c>
      <c r="G110" s="6">
        <f ca="1">IFERROR(IF(Loan_Not_Paid*Values_Entered,Interest,""), "")</f>
        <v>397.22898992678773</v>
      </c>
      <c r="H110" s="6">
        <f ca="1">IFERROR(IF(Loan_Not_Paid*Values_Entered,Ending_Balance,""), "")</f>
        <v>86497.583245333473</v>
      </c>
    </row>
    <row r="111" spans="2:8">
      <c r="B111" s="5">
        <f ca="1">IFERROR(IF(Loan_Not_Paid*Values_Entered,Payment_Number,""), "")</f>
        <v>99</v>
      </c>
      <c r="C111" s="3">
        <f ca="1">IFERROR(IF(Loan_Not_Paid*Values_Entered,Payment_Date,""), "")</f>
        <v>47535</v>
      </c>
      <c r="D111" s="6">
        <f ca="1">IFERROR(IF(Loan_Not_Paid*Values_Entered,Beginning_Balance,""), "")</f>
        <v>86497.583245333473</v>
      </c>
      <c r="E111" s="6">
        <f ca="1">IFERROR(IF(Loan_Not_Paid*Values_Entered,Monthly_Payment,""), "")</f>
        <v>567.78900134700234</v>
      </c>
      <c r="F111" s="6">
        <f ca="1">IFERROR(IF(Loan_Not_Paid*Values_Entered,Principal,""), "")</f>
        <v>171.34174480589058</v>
      </c>
      <c r="G111" s="6">
        <f ca="1">IFERROR(IF(Loan_Not_Paid*Values_Entered,Interest,""), "")</f>
        <v>396.44725654111176</v>
      </c>
      <c r="H111" s="6">
        <f ca="1">IFERROR(IF(Loan_Not_Paid*Values_Entered,Ending_Balance,""), "")</f>
        <v>86326.241500527598</v>
      </c>
    </row>
    <row r="112" spans="2:8">
      <c r="B112" s="5">
        <f ca="1">IFERROR(IF(Loan_Not_Paid*Values_Entered,Payment_Number,""), "")</f>
        <v>100</v>
      </c>
      <c r="C112" s="3">
        <f ca="1">IFERROR(IF(Loan_Not_Paid*Values_Entered,Payment_Date,""), "")</f>
        <v>47563</v>
      </c>
      <c r="D112" s="6">
        <f ca="1">IFERROR(IF(Loan_Not_Paid*Values_Entered,Beginning_Balance,""), "")</f>
        <v>86326.241500527598</v>
      </c>
      <c r="E112" s="6">
        <f ca="1">IFERROR(IF(Loan_Not_Paid*Values_Entered,Monthly_Payment,""), "")</f>
        <v>567.78900134700234</v>
      </c>
      <c r="F112" s="6">
        <f ca="1">IFERROR(IF(Loan_Not_Paid*Values_Entered,Principal,""), "")</f>
        <v>172.12706113625086</v>
      </c>
      <c r="G112" s="6">
        <f ca="1">IFERROR(IF(Loan_Not_Paid*Values_Entered,Interest,""), "")</f>
        <v>395.66194021075148</v>
      </c>
      <c r="H112" s="6">
        <f ca="1">IFERROR(IF(Loan_Not_Paid*Values_Entered,Ending_Balance,""), "")</f>
        <v>86154.114439391342</v>
      </c>
    </row>
    <row r="113" spans="2:8">
      <c r="B113" s="5">
        <f ca="1">IFERROR(IF(Loan_Not_Paid*Values_Entered,Payment_Number,""), "")</f>
        <v>101</v>
      </c>
      <c r="C113" s="3">
        <f ca="1">IFERROR(IF(Loan_Not_Paid*Values_Entered,Payment_Date,""), "")</f>
        <v>47594</v>
      </c>
      <c r="D113" s="6">
        <f ca="1">IFERROR(IF(Loan_Not_Paid*Values_Entered,Beginning_Balance,""), "")</f>
        <v>86154.114439391342</v>
      </c>
      <c r="E113" s="6">
        <f ca="1">IFERROR(IF(Loan_Not_Paid*Values_Entered,Monthly_Payment,""), "")</f>
        <v>567.78900134700234</v>
      </c>
      <c r="F113" s="6">
        <f ca="1">IFERROR(IF(Loan_Not_Paid*Values_Entered,Principal,""), "")</f>
        <v>172.91597683312534</v>
      </c>
      <c r="G113" s="6">
        <f ca="1">IFERROR(IF(Loan_Not_Paid*Values_Entered,Interest,""), "")</f>
        <v>394.873024513877</v>
      </c>
      <c r="H113" s="6">
        <f ca="1">IFERROR(IF(Loan_Not_Paid*Values_Entered,Ending_Balance,""), "")</f>
        <v>85981.198462558212</v>
      </c>
    </row>
    <row r="114" spans="2:8">
      <c r="B114" s="5">
        <f ca="1">IFERROR(IF(Loan_Not_Paid*Values_Entered,Payment_Number,""), "")</f>
        <v>102</v>
      </c>
      <c r="C114" s="3">
        <f ca="1">IFERROR(IF(Loan_Not_Paid*Values_Entered,Payment_Date,""), "")</f>
        <v>47624</v>
      </c>
      <c r="D114" s="6">
        <f ca="1">IFERROR(IF(Loan_Not_Paid*Values_Entered,Beginning_Balance,""), "")</f>
        <v>85981.198462558212</v>
      </c>
      <c r="E114" s="6">
        <f ca="1">IFERROR(IF(Loan_Not_Paid*Values_Entered,Monthly_Payment,""), "")</f>
        <v>567.78900134700234</v>
      </c>
      <c r="F114" s="6">
        <f ca="1">IFERROR(IF(Loan_Not_Paid*Values_Entered,Principal,""), "")</f>
        <v>173.70850839361054</v>
      </c>
      <c r="G114" s="6">
        <f ca="1">IFERROR(IF(Loan_Not_Paid*Values_Entered,Interest,""), "")</f>
        <v>394.0804929533918</v>
      </c>
      <c r="H114" s="6">
        <f ca="1">IFERROR(IF(Loan_Not_Paid*Values_Entered,Ending_Balance,""), "")</f>
        <v>85807.489954164586</v>
      </c>
    </row>
    <row r="115" spans="2:8">
      <c r="B115" s="5">
        <f ca="1">IFERROR(IF(Loan_Not_Paid*Values_Entered,Payment_Number,""), "")</f>
        <v>103</v>
      </c>
      <c r="C115" s="3">
        <f ca="1">IFERROR(IF(Loan_Not_Paid*Values_Entered,Payment_Date,""), "")</f>
        <v>47655</v>
      </c>
      <c r="D115" s="6">
        <f ca="1">IFERROR(IF(Loan_Not_Paid*Values_Entered,Beginning_Balance,""), "")</f>
        <v>85807.489954164586</v>
      </c>
      <c r="E115" s="6">
        <f ca="1">IFERROR(IF(Loan_Not_Paid*Values_Entered,Monthly_Payment,""), "")</f>
        <v>567.78900134700234</v>
      </c>
      <c r="F115" s="6">
        <f ca="1">IFERROR(IF(Loan_Not_Paid*Values_Entered,Principal,""), "")</f>
        <v>174.50467239041467</v>
      </c>
      <c r="G115" s="6">
        <f ca="1">IFERROR(IF(Loan_Not_Paid*Values_Entered,Interest,""), "")</f>
        <v>393.28432895658767</v>
      </c>
      <c r="H115" s="6">
        <f ca="1">IFERROR(IF(Loan_Not_Paid*Values_Entered,Ending_Balance,""), "")</f>
        <v>85632.985281774178</v>
      </c>
    </row>
    <row r="116" spans="2:8">
      <c r="B116" s="5">
        <f ca="1">IFERROR(IF(Loan_Not_Paid*Values_Entered,Payment_Number,""), "")</f>
        <v>104</v>
      </c>
      <c r="C116" s="3">
        <f ca="1">IFERROR(IF(Loan_Not_Paid*Values_Entered,Payment_Date,""), "")</f>
        <v>47685</v>
      </c>
      <c r="D116" s="6">
        <f ca="1">IFERROR(IF(Loan_Not_Paid*Values_Entered,Beginning_Balance,""), "")</f>
        <v>85632.985281774178</v>
      </c>
      <c r="E116" s="6">
        <f ca="1">IFERROR(IF(Loan_Not_Paid*Values_Entered,Monthly_Payment,""), "")</f>
        <v>567.78900134700234</v>
      </c>
      <c r="F116" s="6">
        <f ca="1">IFERROR(IF(Loan_Not_Paid*Values_Entered,Principal,""), "")</f>
        <v>175.30448547220402</v>
      </c>
      <c r="G116" s="6">
        <f ca="1">IFERROR(IF(Loan_Not_Paid*Values_Entered,Interest,""), "")</f>
        <v>392.48451587479832</v>
      </c>
      <c r="H116" s="6">
        <f ca="1">IFERROR(IF(Loan_Not_Paid*Values_Entered,Ending_Balance,""), "")</f>
        <v>85457.680796302011</v>
      </c>
    </row>
    <row r="117" spans="2:8">
      <c r="B117" s="5">
        <f ca="1">IFERROR(IF(Loan_Not_Paid*Values_Entered,Payment_Number,""), "")</f>
        <v>105</v>
      </c>
      <c r="C117" s="3">
        <f ca="1">IFERROR(IF(Loan_Not_Paid*Values_Entered,Payment_Date,""), "")</f>
        <v>47716</v>
      </c>
      <c r="D117" s="6">
        <f ca="1">IFERROR(IF(Loan_Not_Paid*Values_Entered,Beginning_Balance,""), "")</f>
        <v>85457.680796302011</v>
      </c>
      <c r="E117" s="6">
        <f ca="1">IFERROR(IF(Loan_Not_Paid*Values_Entered,Monthly_Payment,""), "")</f>
        <v>567.78900134700234</v>
      </c>
      <c r="F117" s="6">
        <f ca="1">IFERROR(IF(Loan_Not_Paid*Values_Entered,Principal,""), "")</f>
        <v>176.10796436395145</v>
      </c>
      <c r="G117" s="6">
        <f ca="1">IFERROR(IF(Loan_Not_Paid*Values_Entered,Interest,""), "")</f>
        <v>391.68103698305089</v>
      </c>
      <c r="H117" s="6">
        <f ca="1">IFERROR(IF(Loan_Not_Paid*Values_Entered,Ending_Balance,""), "")</f>
        <v>85281.572831938029</v>
      </c>
    </row>
    <row r="118" spans="2:8">
      <c r="B118" s="5">
        <f ca="1">IFERROR(IF(Loan_Not_Paid*Values_Entered,Payment_Number,""), "")</f>
        <v>106</v>
      </c>
      <c r="C118" s="3">
        <f ca="1">IFERROR(IF(Loan_Not_Paid*Values_Entered,Payment_Date,""), "")</f>
        <v>47747</v>
      </c>
      <c r="D118" s="6">
        <f ca="1">IFERROR(IF(Loan_Not_Paid*Values_Entered,Beginning_Balance,""), "")</f>
        <v>85281.572831938029</v>
      </c>
      <c r="E118" s="6">
        <f ca="1">IFERROR(IF(Loan_Not_Paid*Values_Entered,Monthly_Payment,""), "")</f>
        <v>567.78900134700234</v>
      </c>
      <c r="F118" s="6">
        <f ca="1">IFERROR(IF(Loan_Not_Paid*Values_Entered,Principal,""), "")</f>
        <v>176.91512586728635</v>
      </c>
      <c r="G118" s="6">
        <f ca="1">IFERROR(IF(Loan_Not_Paid*Values_Entered,Interest,""), "")</f>
        <v>390.87387547971599</v>
      </c>
      <c r="H118" s="6">
        <f ca="1">IFERROR(IF(Loan_Not_Paid*Values_Entered,Ending_Balance,""), "")</f>
        <v>85104.65770607075</v>
      </c>
    </row>
    <row r="119" spans="2:8">
      <c r="B119" s="5">
        <f ca="1">IFERROR(IF(Loan_Not_Paid*Values_Entered,Payment_Number,""), "")</f>
        <v>107</v>
      </c>
      <c r="C119" s="3">
        <f ca="1">IFERROR(IF(Loan_Not_Paid*Values_Entered,Payment_Date,""), "")</f>
        <v>47777</v>
      </c>
      <c r="D119" s="6">
        <f ca="1">IFERROR(IF(Loan_Not_Paid*Values_Entered,Beginning_Balance,""), "")</f>
        <v>85104.65770607075</v>
      </c>
      <c r="E119" s="6">
        <f ca="1">IFERROR(IF(Loan_Not_Paid*Values_Entered,Monthly_Payment,""), "")</f>
        <v>567.78900134700234</v>
      </c>
      <c r="F119" s="6">
        <f ca="1">IFERROR(IF(Loan_Not_Paid*Values_Entered,Principal,""), "")</f>
        <v>177.72598686084473</v>
      </c>
      <c r="G119" s="6">
        <f ca="1">IFERROR(IF(Loan_Not_Paid*Values_Entered,Interest,""), "")</f>
        <v>390.06301448615761</v>
      </c>
      <c r="H119" s="6">
        <f ca="1">IFERROR(IF(Loan_Not_Paid*Values_Entered,Ending_Balance,""), "")</f>
        <v>84926.931719209897</v>
      </c>
    </row>
    <row r="120" spans="2:8">
      <c r="B120" s="5">
        <f ca="1">IFERROR(IF(Loan_Not_Paid*Values_Entered,Payment_Number,""), "")</f>
        <v>108</v>
      </c>
      <c r="C120" s="3">
        <f ca="1">IFERROR(IF(Loan_Not_Paid*Values_Entered,Payment_Date,""), "")</f>
        <v>47808</v>
      </c>
      <c r="D120" s="6">
        <f ca="1">IFERROR(IF(Loan_Not_Paid*Values_Entered,Beginning_Balance,""), "")</f>
        <v>84926.931719209897</v>
      </c>
      <c r="E120" s="6">
        <f ca="1">IFERROR(IF(Loan_Not_Paid*Values_Entered,Monthly_Payment,""), "")</f>
        <v>567.78900134700234</v>
      </c>
      <c r="F120" s="6">
        <f ca="1">IFERROR(IF(Loan_Not_Paid*Values_Entered,Principal,""), "")</f>
        <v>178.54056430062366</v>
      </c>
      <c r="G120" s="6">
        <f ca="1">IFERROR(IF(Loan_Not_Paid*Values_Entered,Interest,""), "")</f>
        <v>389.24843704637868</v>
      </c>
      <c r="H120" s="6">
        <f ca="1">IFERROR(IF(Loan_Not_Paid*Values_Entered,Ending_Balance,""), "")</f>
        <v>84748.391154909274</v>
      </c>
    </row>
    <row r="121" spans="2:8">
      <c r="B121" s="5">
        <f ca="1">IFERROR(IF(Loan_Not_Paid*Values_Entered,Payment_Number,""), "")</f>
        <v>109</v>
      </c>
      <c r="C121" s="3">
        <f ca="1">IFERROR(IF(Loan_Not_Paid*Values_Entered,Payment_Date,""), "")</f>
        <v>47838</v>
      </c>
      <c r="D121" s="6">
        <f ca="1">IFERROR(IF(Loan_Not_Paid*Values_Entered,Beginning_Balance,""), "")</f>
        <v>84748.391154909274</v>
      </c>
      <c r="E121" s="6">
        <f ca="1">IFERROR(IF(Loan_Not_Paid*Values_Entered,Monthly_Payment,""), "")</f>
        <v>567.78900134700234</v>
      </c>
      <c r="F121" s="6">
        <f ca="1">IFERROR(IF(Loan_Not_Paid*Values_Entered,Principal,""), "")</f>
        <v>179.35887522033482</v>
      </c>
      <c r="G121" s="6">
        <f ca="1">IFERROR(IF(Loan_Not_Paid*Values_Entered,Interest,""), "")</f>
        <v>388.43012612666752</v>
      </c>
      <c r="H121" s="6">
        <f ca="1">IFERROR(IF(Loan_Not_Paid*Values_Entered,Ending_Balance,""), "")</f>
        <v>84569.032279688938</v>
      </c>
    </row>
    <row r="122" spans="2:8">
      <c r="B122" s="5">
        <f ca="1">IFERROR(IF(Loan_Not_Paid*Values_Entered,Payment_Number,""), "")</f>
        <v>110</v>
      </c>
      <c r="C122" s="3">
        <f ca="1">IFERROR(IF(Loan_Not_Paid*Values_Entered,Payment_Date,""), "")</f>
        <v>47869</v>
      </c>
      <c r="D122" s="6">
        <f ca="1">IFERROR(IF(Loan_Not_Paid*Values_Entered,Beginning_Balance,""), "")</f>
        <v>84569.032279688938</v>
      </c>
      <c r="E122" s="6">
        <f ca="1">IFERROR(IF(Loan_Not_Paid*Values_Entered,Monthly_Payment,""), "")</f>
        <v>567.78900134700234</v>
      </c>
      <c r="F122" s="6">
        <f ca="1">IFERROR(IF(Loan_Not_Paid*Values_Entered,Principal,""), "")</f>
        <v>180.18093673176139</v>
      </c>
      <c r="G122" s="6">
        <f ca="1">IFERROR(IF(Loan_Not_Paid*Values_Entered,Interest,""), "")</f>
        <v>387.60806461524095</v>
      </c>
      <c r="H122" s="6">
        <f ca="1">IFERROR(IF(Loan_Not_Paid*Values_Entered,Ending_Balance,""), "")</f>
        <v>84388.85134295719</v>
      </c>
    </row>
    <row r="123" spans="2:8">
      <c r="B123" s="5">
        <f ca="1">IFERROR(IF(Loan_Not_Paid*Values_Entered,Payment_Number,""), "")</f>
        <v>111</v>
      </c>
      <c r="C123" s="3">
        <f ca="1">IFERROR(IF(Loan_Not_Paid*Values_Entered,Payment_Date,""), "")</f>
        <v>47900</v>
      </c>
      <c r="D123" s="6">
        <f ca="1">IFERROR(IF(Loan_Not_Paid*Values_Entered,Beginning_Balance,""), "")</f>
        <v>84388.85134295719</v>
      </c>
      <c r="E123" s="6">
        <f ca="1">IFERROR(IF(Loan_Not_Paid*Values_Entered,Monthly_Payment,""), "")</f>
        <v>567.78900134700234</v>
      </c>
      <c r="F123" s="6">
        <f ca="1">IFERROR(IF(Loan_Not_Paid*Values_Entered,Principal,""), "")</f>
        <v>181.00676602511521</v>
      </c>
      <c r="G123" s="6">
        <f ca="1">IFERROR(IF(Loan_Not_Paid*Values_Entered,Interest,""), "")</f>
        <v>386.78223532188713</v>
      </c>
      <c r="H123" s="6">
        <f ca="1">IFERROR(IF(Loan_Not_Paid*Values_Entered,Ending_Balance,""), "")</f>
        <v>84207.844576932068</v>
      </c>
    </row>
    <row r="124" spans="2:8">
      <c r="B124" s="5">
        <f ca="1">IFERROR(IF(Loan_Not_Paid*Values_Entered,Payment_Number,""), "")</f>
        <v>112</v>
      </c>
      <c r="C124" s="3">
        <f ca="1">IFERROR(IF(Loan_Not_Paid*Values_Entered,Payment_Date,""), "")</f>
        <v>47928</v>
      </c>
      <c r="D124" s="6">
        <f ca="1">IFERROR(IF(Loan_Not_Paid*Values_Entered,Beginning_Balance,""), "")</f>
        <v>84207.844576932068</v>
      </c>
      <c r="E124" s="6">
        <f ca="1">IFERROR(IF(Loan_Not_Paid*Values_Entered,Monthly_Payment,""), "")</f>
        <v>567.78900134700234</v>
      </c>
      <c r="F124" s="6">
        <f ca="1">IFERROR(IF(Loan_Not_Paid*Values_Entered,Principal,""), "")</f>
        <v>181.83638036939703</v>
      </c>
      <c r="G124" s="6">
        <f ca="1">IFERROR(IF(Loan_Not_Paid*Values_Entered,Interest,""), "")</f>
        <v>385.95262097760531</v>
      </c>
      <c r="H124" s="6">
        <f ca="1">IFERROR(IF(Loan_Not_Paid*Values_Entered,Ending_Balance,""), "")</f>
        <v>84026.00819656266</v>
      </c>
    </row>
    <row r="125" spans="2:8">
      <c r="B125" s="5">
        <f ca="1">IFERROR(IF(Loan_Not_Paid*Values_Entered,Payment_Number,""), "")</f>
        <v>113</v>
      </c>
      <c r="C125" s="3">
        <f ca="1">IFERROR(IF(Loan_Not_Paid*Values_Entered,Payment_Date,""), "")</f>
        <v>47959</v>
      </c>
      <c r="D125" s="6">
        <f ca="1">IFERROR(IF(Loan_Not_Paid*Values_Entered,Beginning_Balance,""), "")</f>
        <v>84026.00819656266</v>
      </c>
      <c r="E125" s="6">
        <f ca="1">IFERROR(IF(Loan_Not_Paid*Values_Entered,Monthly_Payment,""), "")</f>
        <v>567.78900134700234</v>
      </c>
      <c r="F125" s="6">
        <f ca="1">IFERROR(IF(Loan_Not_Paid*Values_Entered,Principal,""), "")</f>
        <v>182.66979711275684</v>
      </c>
      <c r="G125" s="6">
        <f ca="1">IFERROR(IF(Loan_Not_Paid*Values_Entered,Interest,""), "")</f>
        <v>385.1192042342455</v>
      </c>
      <c r="H125" s="6">
        <f ca="1">IFERROR(IF(Loan_Not_Paid*Values_Entered,Ending_Balance,""), "")</f>
        <v>83843.338399449902</v>
      </c>
    </row>
    <row r="126" spans="2:8">
      <c r="B126" s="5">
        <f ca="1">IFERROR(IF(Loan_Not_Paid*Values_Entered,Payment_Number,""), "")</f>
        <v>114</v>
      </c>
      <c r="C126" s="3">
        <f ca="1">IFERROR(IF(Loan_Not_Paid*Values_Entered,Payment_Date,""), "")</f>
        <v>47989</v>
      </c>
      <c r="D126" s="6">
        <f ca="1">IFERROR(IF(Loan_Not_Paid*Values_Entered,Beginning_Balance,""), "")</f>
        <v>83843.338399449902</v>
      </c>
      <c r="E126" s="6">
        <f ca="1">IFERROR(IF(Loan_Not_Paid*Values_Entered,Monthly_Payment,""), "")</f>
        <v>567.78900134700234</v>
      </c>
      <c r="F126" s="6">
        <f ca="1">IFERROR(IF(Loan_Not_Paid*Values_Entered,Principal,""), "")</f>
        <v>183.50703368285696</v>
      </c>
      <c r="G126" s="6">
        <f ca="1">IFERROR(IF(Loan_Not_Paid*Values_Entered,Interest,""), "")</f>
        <v>384.28196766414538</v>
      </c>
      <c r="H126" s="6">
        <f ca="1">IFERROR(IF(Loan_Not_Paid*Values_Entered,Ending_Balance,""), "")</f>
        <v>83659.831365767051</v>
      </c>
    </row>
    <row r="127" spans="2:8">
      <c r="B127" s="5">
        <f ca="1">IFERROR(IF(Loan_Not_Paid*Values_Entered,Payment_Number,""), "")</f>
        <v>115</v>
      </c>
      <c r="C127" s="3">
        <f ca="1">IFERROR(IF(Loan_Not_Paid*Values_Entered,Payment_Date,""), "")</f>
        <v>48020</v>
      </c>
      <c r="D127" s="6">
        <f ca="1">IFERROR(IF(Loan_Not_Paid*Values_Entered,Beginning_Balance,""), "")</f>
        <v>83659.831365767051</v>
      </c>
      <c r="E127" s="6">
        <f ca="1">IFERROR(IF(Loan_Not_Paid*Values_Entered,Monthly_Payment,""), "")</f>
        <v>567.78900134700234</v>
      </c>
      <c r="F127" s="6">
        <f ca="1">IFERROR(IF(Loan_Not_Paid*Values_Entered,Principal,""), "")</f>
        <v>184.34810758723671</v>
      </c>
      <c r="G127" s="6">
        <f ca="1">IFERROR(IF(Loan_Not_Paid*Values_Entered,Interest,""), "")</f>
        <v>383.44089375976563</v>
      </c>
      <c r="H127" s="6">
        <f ca="1">IFERROR(IF(Loan_Not_Paid*Values_Entered,Ending_Balance,""), "")</f>
        <v>83475.483258179825</v>
      </c>
    </row>
    <row r="128" spans="2:8">
      <c r="B128" s="5">
        <f ca="1">IFERROR(IF(Loan_Not_Paid*Values_Entered,Payment_Number,""), "")</f>
        <v>116</v>
      </c>
      <c r="C128" s="3">
        <f ca="1">IFERROR(IF(Loan_Not_Paid*Values_Entered,Payment_Date,""), "")</f>
        <v>48050</v>
      </c>
      <c r="D128" s="6">
        <f ca="1">IFERROR(IF(Loan_Not_Paid*Values_Entered,Beginning_Balance,""), "")</f>
        <v>83475.483258179825</v>
      </c>
      <c r="E128" s="6">
        <f ca="1">IFERROR(IF(Loan_Not_Paid*Values_Entered,Monthly_Payment,""), "")</f>
        <v>567.78900134700234</v>
      </c>
      <c r="F128" s="6">
        <f ca="1">IFERROR(IF(Loan_Not_Paid*Values_Entered,Principal,""), "")</f>
        <v>185.19303641367816</v>
      </c>
      <c r="G128" s="6">
        <f ca="1">IFERROR(IF(Loan_Not_Paid*Values_Entered,Interest,""), "")</f>
        <v>382.59596493332418</v>
      </c>
      <c r="H128" s="6">
        <f ca="1">IFERROR(IF(Loan_Not_Paid*Values_Entered,Ending_Balance,""), "")</f>
        <v>83290.290221766147</v>
      </c>
    </row>
    <row r="129" spans="2:8">
      <c r="B129" s="5">
        <f ca="1">IFERROR(IF(Loan_Not_Paid*Values_Entered,Payment_Number,""), "")</f>
        <v>117</v>
      </c>
      <c r="C129" s="3">
        <f ca="1">IFERROR(IF(Loan_Not_Paid*Values_Entered,Payment_Date,""), "")</f>
        <v>48081</v>
      </c>
      <c r="D129" s="6">
        <f ca="1">IFERROR(IF(Loan_Not_Paid*Values_Entered,Beginning_Balance,""), "")</f>
        <v>83290.290221766147</v>
      </c>
      <c r="E129" s="6">
        <f ca="1">IFERROR(IF(Loan_Not_Paid*Values_Entered,Monthly_Payment,""), "")</f>
        <v>567.78900134700234</v>
      </c>
      <c r="F129" s="6">
        <f ca="1">IFERROR(IF(Loan_Not_Paid*Values_Entered,Principal,""), "")</f>
        <v>186.04183783057414</v>
      </c>
      <c r="G129" s="6">
        <f ca="1">IFERROR(IF(Loan_Not_Paid*Values_Entered,Interest,""), "")</f>
        <v>381.7471635164282</v>
      </c>
      <c r="H129" s="6">
        <f ca="1">IFERROR(IF(Loan_Not_Paid*Values_Entered,Ending_Balance,""), "")</f>
        <v>83104.248383935541</v>
      </c>
    </row>
    <row r="130" spans="2:8">
      <c r="B130" s="5">
        <f ca="1">IFERROR(IF(Loan_Not_Paid*Values_Entered,Payment_Number,""), "")</f>
        <v>118</v>
      </c>
      <c r="C130" s="3">
        <f ca="1">IFERROR(IF(Loan_Not_Paid*Values_Entered,Payment_Date,""), "")</f>
        <v>48112</v>
      </c>
      <c r="D130" s="6">
        <f ca="1">IFERROR(IF(Loan_Not_Paid*Values_Entered,Beginning_Balance,""), "")</f>
        <v>83104.248383935541</v>
      </c>
      <c r="E130" s="6">
        <f ca="1">IFERROR(IF(Loan_Not_Paid*Values_Entered,Monthly_Payment,""), "")</f>
        <v>567.78900134700234</v>
      </c>
      <c r="F130" s="6">
        <f ca="1">IFERROR(IF(Loan_Not_Paid*Values_Entered,Principal,""), "")</f>
        <v>186.89452958729777</v>
      </c>
      <c r="G130" s="6">
        <f ca="1">IFERROR(IF(Loan_Not_Paid*Values_Entered,Interest,""), "")</f>
        <v>380.89447175970457</v>
      </c>
      <c r="H130" s="6">
        <f ca="1">IFERROR(IF(Loan_Not_Paid*Values_Entered,Ending_Balance,""), "")</f>
        <v>82917.353854348243</v>
      </c>
    </row>
    <row r="131" spans="2:8">
      <c r="B131" s="5">
        <f ca="1">IFERROR(IF(Loan_Not_Paid*Values_Entered,Payment_Number,""), "")</f>
        <v>119</v>
      </c>
      <c r="C131" s="3">
        <f ca="1">IFERROR(IF(Loan_Not_Paid*Values_Entered,Payment_Date,""), "")</f>
        <v>48142</v>
      </c>
      <c r="D131" s="6">
        <f ca="1">IFERROR(IF(Loan_Not_Paid*Values_Entered,Beginning_Balance,""), "")</f>
        <v>82917.353854348243</v>
      </c>
      <c r="E131" s="6">
        <f ca="1">IFERROR(IF(Loan_Not_Paid*Values_Entered,Monthly_Payment,""), "")</f>
        <v>567.78900134700234</v>
      </c>
      <c r="F131" s="6">
        <f ca="1">IFERROR(IF(Loan_Not_Paid*Values_Entered,Principal,""), "")</f>
        <v>187.75112951457288</v>
      </c>
      <c r="G131" s="6">
        <f ca="1">IFERROR(IF(Loan_Not_Paid*Values_Entered,Interest,""), "")</f>
        <v>380.03787183242946</v>
      </c>
      <c r="H131" s="6">
        <f ca="1">IFERROR(IF(Loan_Not_Paid*Values_Entered,Ending_Balance,""), "")</f>
        <v>82729.602724833705</v>
      </c>
    </row>
    <row r="132" spans="2:8">
      <c r="B132" s="5">
        <f ca="1">IFERROR(IF(Loan_Not_Paid*Values_Entered,Payment_Number,""), "")</f>
        <v>120</v>
      </c>
      <c r="C132" s="3">
        <f ca="1">IFERROR(IF(Loan_Not_Paid*Values_Entered,Payment_Date,""), "")</f>
        <v>48173</v>
      </c>
      <c r="D132" s="6">
        <f ca="1">IFERROR(IF(Loan_Not_Paid*Values_Entered,Beginning_Balance,""), "")</f>
        <v>82729.602724833705</v>
      </c>
      <c r="E132" s="6">
        <f ca="1">IFERROR(IF(Loan_Not_Paid*Values_Entered,Monthly_Payment,""), "")</f>
        <v>567.78900134700234</v>
      </c>
      <c r="F132" s="6">
        <f ca="1">IFERROR(IF(Loan_Not_Paid*Values_Entered,Principal,""), "")</f>
        <v>188.61165552484783</v>
      </c>
      <c r="G132" s="6">
        <f ca="1">IFERROR(IF(Loan_Not_Paid*Values_Entered,Interest,""), "")</f>
        <v>379.17734582215451</v>
      </c>
      <c r="H132" s="6">
        <f ca="1">IFERROR(IF(Loan_Not_Paid*Values_Entered,Ending_Balance,""), "")</f>
        <v>82540.991069308831</v>
      </c>
    </row>
    <row r="133" spans="2:8">
      <c r="B133" s="5">
        <f ca="1">IFERROR(IF(Loan_Not_Paid*Values_Entered,Payment_Number,""), "")</f>
        <v>121</v>
      </c>
      <c r="C133" s="3">
        <f ca="1">IFERROR(IF(Loan_Not_Paid*Values_Entered,Payment_Date,""), "")</f>
        <v>48203</v>
      </c>
      <c r="D133" s="6">
        <f ca="1">IFERROR(IF(Loan_Not_Paid*Values_Entered,Beginning_Balance,""), "")</f>
        <v>82540.991069308831</v>
      </c>
      <c r="E133" s="6">
        <f ca="1">IFERROR(IF(Loan_Not_Paid*Values_Entered,Monthly_Payment,""), "")</f>
        <v>567.78900134700234</v>
      </c>
      <c r="F133" s="6">
        <f ca="1">IFERROR(IF(Loan_Not_Paid*Values_Entered,Principal,""), "")</f>
        <v>189.47612561267022</v>
      </c>
      <c r="G133" s="6">
        <f ca="1">IFERROR(IF(Loan_Not_Paid*Values_Entered,Interest,""), "")</f>
        <v>378.31287573433212</v>
      </c>
      <c r="H133" s="6">
        <f ca="1">IFERROR(IF(Loan_Not_Paid*Values_Entered,Ending_Balance,""), "")</f>
        <v>82351.514943696195</v>
      </c>
    </row>
    <row r="134" spans="2:8">
      <c r="B134" s="5">
        <f ca="1">IFERROR(IF(Loan_Not_Paid*Values_Entered,Payment_Number,""), "")</f>
        <v>122</v>
      </c>
      <c r="C134" s="3">
        <f ca="1">IFERROR(IF(Loan_Not_Paid*Values_Entered,Payment_Date,""), "")</f>
        <v>48234</v>
      </c>
      <c r="D134" s="6">
        <f ca="1">IFERROR(IF(Loan_Not_Paid*Values_Entered,Beginning_Balance,""), "")</f>
        <v>82351.514943696195</v>
      </c>
      <c r="E134" s="6">
        <f ca="1">IFERROR(IF(Loan_Not_Paid*Values_Entered,Monthly_Payment,""), "")</f>
        <v>567.78900134700234</v>
      </c>
      <c r="F134" s="6">
        <f ca="1">IFERROR(IF(Loan_Not_Paid*Values_Entered,Principal,""), "")</f>
        <v>190.34455785506145</v>
      </c>
      <c r="G134" s="6">
        <f ca="1">IFERROR(IF(Loan_Not_Paid*Values_Entered,Interest,""), "")</f>
        <v>377.44444349194089</v>
      </c>
      <c r="H134" s="6">
        <f ca="1">IFERROR(IF(Loan_Not_Paid*Values_Entered,Ending_Balance,""), "")</f>
        <v>82161.170385841106</v>
      </c>
    </row>
    <row r="135" spans="2:8">
      <c r="B135" s="5">
        <f ca="1">IFERROR(IF(Loan_Not_Paid*Values_Entered,Payment_Number,""), "")</f>
        <v>123</v>
      </c>
      <c r="C135" s="3">
        <f ca="1">IFERROR(IF(Loan_Not_Paid*Values_Entered,Payment_Date,""), "")</f>
        <v>48265</v>
      </c>
      <c r="D135" s="6">
        <f ca="1">IFERROR(IF(Loan_Not_Paid*Values_Entered,Beginning_Balance,""), "")</f>
        <v>82161.170385841106</v>
      </c>
      <c r="E135" s="6">
        <f ca="1">IFERROR(IF(Loan_Not_Paid*Values_Entered,Monthly_Payment,""), "")</f>
        <v>567.78900134700234</v>
      </c>
      <c r="F135" s="6">
        <f ca="1">IFERROR(IF(Loan_Not_Paid*Values_Entered,Principal,""), "")</f>
        <v>191.21697041189725</v>
      </c>
      <c r="G135" s="6">
        <f ca="1">IFERROR(IF(Loan_Not_Paid*Values_Entered,Interest,""), "")</f>
        <v>376.57203093510509</v>
      </c>
      <c r="H135" s="6">
        <f ca="1">IFERROR(IF(Loan_Not_Paid*Values_Entered,Ending_Balance,""), "")</f>
        <v>81969.95341542922</v>
      </c>
    </row>
    <row r="136" spans="2:8">
      <c r="B136" s="5">
        <f ca="1">IFERROR(IF(Loan_Not_Paid*Values_Entered,Payment_Number,""), "")</f>
        <v>124</v>
      </c>
      <c r="C136" s="3">
        <f ca="1">IFERROR(IF(Loan_Not_Paid*Values_Entered,Payment_Date,""), "")</f>
        <v>48294</v>
      </c>
      <c r="D136" s="6">
        <f ca="1">IFERROR(IF(Loan_Not_Paid*Values_Entered,Beginning_Balance,""), "")</f>
        <v>81969.95341542922</v>
      </c>
      <c r="E136" s="6">
        <f ca="1">IFERROR(IF(Loan_Not_Paid*Values_Entered,Monthly_Payment,""), "")</f>
        <v>567.78900134700234</v>
      </c>
      <c r="F136" s="6">
        <f ca="1">IFERROR(IF(Loan_Not_Paid*Values_Entered,Principal,""), "")</f>
        <v>192.0933815262851</v>
      </c>
      <c r="G136" s="6">
        <f ca="1">IFERROR(IF(Loan_Not_Paid*Values_Entered,Interest,""), "")</f>
        <v>375.69561982071724</v>
      </c>
      <c r="H136" s="6">
        <f ca="1">IFERROR(IF(Loan_Not_Paid*Values_Entered,Ending_Balance,""), "")</f>
        <v>81777.860033902936</v>
      </c>
    </row>
    <row r="137" spans="2:8">
      <c r="B137" s="5">
        <f ca="1">IFERROR(IF(Loan_Not_Paid*Values_Entered,Payment_Number,""), "")</f>
        <v>125</v>
      </c>
      <c r="C137" s="3">
        <f ca="1">IFERROR(IF(Loan_Not_Paid*Values_Entered,Payment_Date,""), "")</f>
        <v>48325</v>
      </c>
      <c r="D137" s="6">
        <f ca="1">IFERROR(IF(Loan_Not_Paid*Values_Entered,Beginning_Balance,""), "")</f>
        <v>81777.860033902936</v>
      </c>
      <c r="E137" s="6">
        <f ca="1">IFERROR(IF(Loan_Not_Paid*Values_Entered,Monthly_Payment,""), "")</f>
        <v>567.78900134700234</v>
      </c>
      <c r="F137" s="6">
        <f ca="1">IFERROR(IF(Loan_Not_Paid*Values_Entered,Principal,""), "")</f>
        <v>192.97380952494723</v>
      </c>
      <c r="G137" s="6">
        <f ca="1">IFERROR(IF(Loan_Not_Paid*Values_Entered,Interest,""), "")</f>
        <v>374.81519182205511</v>
      </c>
      <c r="H137" s="6">
        <f ca="1">IFERROR(IF(Loan_Not_Paid*Values_Entered,Ending_Balance,""), "")</f>
        <v>81584.886224377988</v>
      </c>
    </row>
    <row r="138" spans="2:8">
      <c r="B138" s="5">
        <f ca="1">IFERROR(IF(Loan_Not_Paid*Values_Entered,Payment_Number,""), "")</f>
        <v>126</v>
      </c>
      <c r="C138" s="3">
        <f ca="1">IFERROR(IF(Loan_Not_Paid*Values_Entered,Payment_Date,""), "")</f>
        <v>48355</v>
      </c>
      <c r="D138" s="6">
        <f ca="1">IFERROR(IF(Loan_Not_Paid*Values_Entered,Beginning_Balance,""), "")</f>
        <v>81584.886224377988</v>
      </c>
      <c r="E138" s="6">
        <f ca="1">IFERROR(IF(Loan_Not_Paid*Values_Entered,Monthly_Payment,""), "")</f>
        <v>567.78900134700234</v>
      </c>
      <c r="F138" s="6">
        <f ca="1">IFERROR(IF(Loan_Not_Paid*Values_Entered,Principal,""), "")</f>
        <v>193.85827281860321</v>
      </c>
      <c r="G138" s="6">
        <f ca="1">IFERROR(IF(Loan_Not_Paid*Values_Entered,Interest,""), "")</f>
        <v>373.93072852839913</v>
      </c>
      <c r="H138" s="6">
        <f ca="1">IFERROR(IF(Loan_Not_Paid*Values_Entered,Ending_Balance,""), "")</f>
        <v>81391.027951559372</v>
      </c>
    </row>
    <row r="139" spans="2:8">
      <c r="B139" s="5">
        <f ca="1">IFERROR(IF(Loan_Not_Paid*Values_Entered,Payment_Number,""), "")</f>
        <v>127</v>
      </c>
      <c r="C139" s="3">
        <f ca="1">IFERROR(IF(Loan_Not_Paid*Values_Entered,Payment_Date,""), "")</f>
        <v>48386</v>
      </c>
      <c r="D139" s="6">
        <f ca="1">IFERROR(IF(Loan_Not_Paid*Values_Entered,Beginning_Balance,""), "")</f>
        <v>81391.027951559372</v>
      </c>
      <c r="E139" s="6">
        <f ca="1">IFERROR(IF(Loan_Not_Paid*Values_Entered,Monthly_Payment,""), "")</f>
        <v>567.78900134700234</v>
      </c>
      <c r="F139" s="6">
        <f ca="1">IFERROR(IF(Loan_Not_Paid*Values_Entered,Principal,""), "")</f>
        <v>194.7467899023552</v>
      </c>
      <c r="G139" s="6">
        <f ca="1">IFERROR(IF(Loan_Not_Paid*Values_Entered,Interest,""), "")</f>
        <v>373.04221144464714</v>
      </c>
      <c r="H139" s="6">
        <f ca="1">IFERROR(IF(Loan_Not_Paid*Values_Entered,Ending_Balance,""), "")</f>
        <v>81196.281161657025</v>
      </c>
    </row>
    <row r="140" spans="2:8">
      <c r="B140" s="5">
        <f ca="1">IFERROR(IF(Loan_Not_Paid*Values_Entered,Payment_Number,""), "")</f>
        <v>128</v>
      </c>
      <c r="C140" s="3">
        <f ca="1">IFERROR(IF(Loan_Not_Paid*Values_Entered,Payment_Date,""), "")</f>
        <v>48416</v>
      </c>
      <c r="D140" s="6">
        <f ca="1">IFERROR(IF(Loan_Not_Paid*Values_Entered,Beginning_Balance,""), "")</f>
        <v>81196.281161657025</v>
      </c>
      <c r="E140" s="6">
        <f ca="1">IFERROR(IF(Loan_Not_Paid*Values_Entered,Monthly_Payment,""), "")</f>
        <v>567.78900134700234</v>
      </c>
      <c r="F140" s="6">
        <f ca="1">IFERROR(IF(Loan_Not_Paid*Values_Entered,Principal,""), "")</f>
        <v>195.6393793560743</v>
      </c>
      <c r="G140" s="6">
        <f ca="1">IFERROR(IF(Loan_Not_Paid*Values_Entered,Interest,""), "")</f>
        <v>372.14962199092804</v>
      </c>
      <c r="H140" s="6">
        <f ca="1">IFERROR(IF(Loan_Not_Paid*Values_Entered,Ending_Balance,""), "")</f>
        <v>81000.64178230094</v>
      </c>
    </row>
    <row r="141" spans="2:8">
      <c r="B141" s="5">
        <f ca="1">IFERROR(IF(Loan_Not_Paid*Values_Entered,Payment_Number,""), "")</f>
        <v>129</v>
      </c>
      <c r="C141" s="3">
        <f ca="1">IFERROR(IF(Loan_Not_Paid*Values_Entered,Payment_Date,""), "")</f>
        <v>48447</v>
      </c>
      <c r="D141" s="6">
        <f ca="1">IFERROR(IF(Loan_Not_Paid*Values_Entered,Beginning_Balance,""), "")</f>
        <v>81000.64178230094</v>
      </c>
      <c r="E141" s="6">
        <f ca="1">IFERROR(IF(Loan_Not_Paid*Values_Entered,Monthly_Payment,""), "")</f>
        <v>567.78900134700234</v>
      </c>
      <c r="F141" s="6">
        <f ca="1">IFERROR(IF(Loan_Not_Paid*Values_Entered,Principal,""), "")</f>
        <v>196.53605984478969</v>
      </c>
      <c r="G141" s="6">
        <f ca="1">IFERROR(IF(Loan_Not_Paid*Values_Entered,Interest,""), "")</f>
        <v>371.25294150221265</v>
      </c>
      <c r="H141" s="6">
        <f ca="1">IFERROR(IF(Loan_Not_Paid*Values_Entered,Ending_Balance,""), "")</f>
        <v>80804.105722456152</v>
      </c>
    </row>
    <row r="142" spans="2:8">
      <c r="B142" s="5">
        <f ca="1">IFERROR(IF(Loan_Not_Paid*Values_Entered,Payment_Number,""), "")</f>
        <v>130</v>
      </c>
      <c r="C142" s="3">
        <f ca="1">IFERROR(IF(Loan_Not_Paid*Values_Entered,Payment_Date,""), "")</f>
        <v>48478</v>
      </c>
      <c r="D142" s="6">
        <f ca="1">IFERROR(IF(Loan_Not_Paid*Values_Entered,Beginning_Balance,""), "")</f>
        <v>80804.105722456152</v>
      </c>
      <c r="E142" s="6">
        <f ca="1">IFERROR(IF(Loan_Not_Paid*Values_Entered,Monthly_Payment,""), "")</f>
        <v>567.78900134700234</v>
      </c>
      <c r="F142" s="6">
        <f ca="1">IFERROR(IF(Loan_Not_Paid*Values_Entered,Principal,""), "")</f>
        <v>197.43685011907831</v>
      </c>
      <c r="G142" s="6">
        <f ca="1">IFERROR(IF(Loan_Not_Paid*Values_Entered,Interest,""), "")</f>
        <v>370.35215122792403</v>
      </c>
      <c r="H142" s="6">
        <f ca="1">IFERROR(IF(Loan_Not_Paid*Values_Entered,Ending_Balance,""), "")</f>
        <v>80606.668872337075</v>
      </c>
    </row>
    <row r="143" spans="2:8">
      <c r="B143" s="5">
        <f ca="1">IFERROR(IF(Loan_Not_Paid*Values_Entered,Payment_Number,""), "")</f>
        <v>131</v>
      </c>
      <c r="C143" s="3">
        <f ca="1">IFERROR(IF(Loan_Not_Paid*Values_Entered,Payment_Date,""), "")</f>
        <v>48508</v>
      </c>
      <c r="D143" s="6">
        <f ca="1">IFERROR(IF(Loan_Not_Paid*Values_Entered,Beginning_Balance,""), "")</f>
        <v>80606.668872337075</v>
      </c>
      <c r="E143" s="6">
        <f ca="1">IFERROR(IF(Loan_Not_Paid*Values_Entered,Monthly_Payment,""), "")</f>
        <v>567.78900134700234</v>
      </c>
      <c r="F143" s="6">
        <f ca="1">IFERROR(IF(Loan_Not_Paid*Values_Entered,Principal,""), "")</f>
        <v>198.34176901545743</v>
      </c>
      <c r="G143" s="6">
        <f ca="1">IFERROR(IF(Loan_Not_Paid*Values_Entered,Interest,""), "")</f>
        <v>369.44723233154491</v>
      </c>
      <c r="H143" s="6">
        <f ca="1">IFERROR(IF(Loan_Not_Paid*Values_Entered,Ending_Balance,""), "")</f>
        <v>80408.327103321615</v>
      </c>
    </row>
    <row r="144" spans="2:8">
      <c r="B144" s="5">
        <f ca="1">IFERROR(IF(Loan_Not_Paid*Values_Entered,Payment_Number,""), "")</f>
        <v>132</v>
      </c>
      <c r="C144" s="3">
        <f ca="1">IFERROR(IF(Loan_Not_Paid*Values_Entered,Payment_Date,""), "")</f>
        <v>48539</v>
      </c>
      <c r="D144" s="6">
        <f ca="1">IFERROR(IF(Loan_Not_Paid*Values_Entered,Beginning_Balance,""), "")</f>
        <v>80408.327103321615</v>
      </c>
      <c r="E144" s="6">
        <f ca="1">IFERROR(IF(Loan_Not_Paid*Values_Entered,Monthly_Payment,""), "")</f>
        <v>567.78900134700234</v>
      </c>
      <c r="F144" s="6">
        <f ca="1">IFERROR(IF(Loan_Not_Paid*Values_Entered,Principal,""), "")</f>
        <v>199.25083545677825</v>
      </c>
      <c r="G144" s="6">
        <f ca="1">IFERROR(IF(Loan_Not_Paid*Values_Entered,Interest,""), "")</f>
        <v>368.53816589022409</v>
      </c>
      <c r="H144" s="6">
        <f ca="1">IFERROR(IF(Loan_Not_Paid*Values_Entered,Ending_Balance,""), "")</f>
        <v>80209.076267864832</v>
      </c>
    </row>
    <row r="145" spans="2:8">
      <c r="B145" s="5">
        <f ca="1">IFERROR(IF(Loan_Not_Paid*Values_Entered,Payment_Number,""), "")</f>
        <v>133</v>
      </c>
      <c r="C145" s="3">
        <f ca="1">IFERROR(IF(Loan_Not_Paid*Values_Entered,Payment_Date,""), "")</f>
        <v>48569</v>
      </c>
      <c r="D145" s="6">
        <f ca="1">IFERROR(IF(Loan_Not_Paid*Values_Entered,Beginning_Balance,""), "")</f>
        <v>80209.076267864832</v>
      </c>
      <c r="E145" s="6">
        <f ca="1">IFERROR(IF(Loan_Not_Paid*Values_Entered,Monthly_Payment,""), "")</f>
        <v>567.78900134700234</v>
      </c>
      <c r="F145" s="6">
        <f ca="1">IFERROR(IF(Loan_Not_Paid*Values_Entered,Principal,""), "")</f>
        <v>200.16406845262185</v>
      </c>
      <c r="G145" s="6">
        <f ca="1">IFERROR(IF(Loan_Not_Paid*Values_Entered,Interest,""), "")</f>
        <v>367.62493289438049</v>
      </c>
      <c r="H145" s="6">
        <f ca="1">IFERROR(IF(Loan_Not_Paid*Values_Entered,Ending_Balance,""), "")</f>
        <v>80008.912199412225</v>
      </c>
    </row>
    <row r="146" spans="2:8">
      <c r="B146" s="5">
        <f ca="1">IFERROR(IF(Loan_Not_Paid*Values_Entered,Payment_Number,""), "")</f>
        <v>134</v>
      </c>
      <c r="C146" s="3">
        <f ca="1">IFERROR(IF(Loan_Not_Paid*Values_Entered,Payment_Date,""), "")</f>
        <v>48600</v>
      </c>
      <c r="D146" s="6">
        <f ca="1">IFERROR(IF(Loan_Not_Paid*Values_Entered,Beginning_Balance,""), "")</f>
        <v>80008.912199412225</v>
      </c>
      <c r="E146" s="6">
        <f ca="1">IFERROR(IF(Loan_Not_Paid*Values_Entered,Monthly_Payment,""), "")</f>
        <v>567.78900134700234</v>
      </c>
      <c r="F146" s="6">
        <f ca="1">IFERROR(IF(Loan_Not_Paid*Values_Entered,Principal,""), "")</f>
        <v>201.08148709969629</v>
      </c>
      <c r="G146" s="6">
        <f ca="1">IFERROR(IF(Loan_Not_Paid*Values_Entered,Interest,""), "")</f>
        <v>366.70751424730605</v>
      </c>
      <c r="H146" s="6">
        <f ca="1">IFERROR(IF(Loan_Not_Paid*Values_Entered,Ending_Balance,""), "")</f>
        <v>79807.830712312512</v>
      </c>
    </row>
    <row r="147" spans="2:8">
      <c r="B147" s="5">
        <f ca="1">IFERROR(IF(Loan_Not_Paid*Values_Entered,Payment_Number,""), "")</f>
        <v>135</v>
      </c>
      <c r="C147" s="3">
        <f ca="1">IFERROR(IF(Loan_Not_Paid*Values_Entered,Payment_Date,""), "")</f>
        <v>48631</v>
      </c>
      <c r="D147" s="6">
        <f ca="1">IFERROR(IF(Loan_Not_Paid*Values_Entered,Beginning_Balance,""), "")</f>
        <v>79807.830712312512</v>
      </c>
      <c r="E147" s="6">
        <f ca="1">IFERROR(IF(Loan_Not_Paid*Values_Entered,Monthly_Payment,""), "")</f>
        <v>567.78900134700234</v>
      </c>
      <c r="F147" s="6">
        <f ca="1">IFERROR(IF(Loan_Not_Paid*Values_Entered,Principal,""), "")</f>
        <v>202.00311058223667</v>
      </c>
      <c r="G147" s="6">
        <f ca="1">IFERROR(IF(Loan_Not_Paid*Values_Entered,Interest,""), "")</f>
        <v>365.78589076476567</v>
      </c>
      <c r="H147" s="6">
        <f ca="1">IFERROR(IF(Loan_Not_Paid*Values_Entered,Ending_Balance,""), "")</f>
        <v>79605.827601730285</v>
      </c>
    </row>
    <row r="148" spans="2:8">
      <c r="B148" s="5">
        <f ca="1">IFERROR(IF(Loan_Not_Paid*Values_Entered,Payment_Number,""), "")</f>
        <v>136</v>
      </c>
      <c r="C148" s="3">
        <f ca="1">IFERROR(IF(Loan_Not_Paid*Values_Entered,Payment_Date,""), "")</f>
        <v>48659</v>
      </c>
      <c r="D148" s="6">
        <f ca="1">IFERROR(IF(Loan_Not_Paid*Values_Entered,Beginning_Balance,""), "")</f>
        <v>79605.827601730285</v>
      </c>
      <c r="E148" s="6">
        <f ca="1">IFERROR(IF(Loan_Not_Paid*Values_Entered,Monthly_Payment,""), "")</f>
        <v>567.78900134700234</v>
      </c>
      <c r="F148" s="6">
        <f ca="1">IFERROR(IF(Loan_Not_Paid*Values_Entered,Principal,""), "")</f>
        <v>202.9289581724052</v>
      </c>
      <c r="G148" s="6">
        <f ca="1">IFERROR(IF(Loan_Not_Paid*Values_Entered,Interest,""), "")</f>
        <v>364.86004317459714</v>
      </c>
      <c r="H148" s="6">
        <f ca="1">IFERROR(IF(Loan_Not_Paid*Values_Entered,Ending_Balance,""), "")</f>
        <v>79402.898643557855</v>
      </c>
    </row>
    <row r="149" spans="2:8">
      <c r="B149" s="5">
        <f ca="1">IFERROR(IF(Loan_Not_Paid*Values_Entered,Payment_Number,""), "")</f>
        <v>137</v>
      </c>
      <c r="C149" s="3">
        <f ca="1">IFERROR(IF(Loan_Not_Paid*Values_Entered,Payment_Date,""), "")</f>
        <v>48690</v>
      </c>
      <c r="D149" s="6">
        <f ca="1">IFERROR(IF(Loan_Not_Paid*Values_Entered,Beginning_Balance,""), "")</f>
        <v>79402.898643557855</v>
      </c>
      <c r="E149" s="6">
        <f ca="1">IFERROR(IF(Loan_Not_Paid*Values_Entered,Monthly_Payment,""), "")</f>
        <v>567.78900134700234</v>
      </c>
      <c r="F149" s="6">
        <f ca="1">IFERROR(IF(Loan_Not_Paid*Values_Entered,Principal,""), "")</f>
        <v>203.85904923069552</v>
      </c>
      <c r="G149" s="6">
        <f ca="1">IFERROR(IF(Loan_Not_Paid*Values_Entered,Interest,""), "")</f>
        <v>363.92995211630682</v>
      </c>
      <c r="H149" s="6">
        <f ca="1">IFERROR(IF(Loan_Not_Paid*Values_Entered,Ending_Balance,""), "")</f>
        <v>79199.039594327158</v>
      </c>
    </row>
    <row r="150" spans="2:8">
      <c r="B150" s="5">
        <f ca="1">IFERROR(IF(Loan_Not_Paid*Values_Entered,Payment_Number,""), "")</f>
        <v>138</v>
      </c>
      <c r="C150" s="3">
        <f ca="1">IFERROR(IF(Loan_Not_Paid*Values_Entered,Payment_Date,""), "")</f>
        <v>48720</v>
      </c>
      <c r="D150" s="6">
        <f ca="1">IFERROR(IF(Loan_Not_Paid*Values_Entered,Beginning_Balance,""), "")</f>
        <v>79199.039594327158</v>
      </c>
      <c r="E150" s="6">
        <f ca="1">IFERROR(IF(Loan_Not_Paid*Values_Entered,Monthly_Payment,""), "")</f>
        <v>567.78900134700234</v>
      </c>
      <c r="F150" s="6">
        <f ca="1">IFERROR(IF(Loan_Not_Paid*Values_Entered,Principal,""), "")</f>
        <v>204.79340320633622</v>
      </c>
      <c r="G150" s="6">
        <f ca="1">IFERROR(IF(Loan_Not_Paid*Values_Entered,Interest,""), "")</f>
        <v>362.99559814066612</v>
      </c>
      <c r="H150" s="6">
        <f ca="1">IFERROR(IF(Loan_Not_Paid*Values_Entered,Ending_Balance,""), "")</f>
        <v>78994.246191120823</v>
      </c>
    </row>
    <row r="151" spans="2:8">
      <c r="B151" s="5">
        <f ca="1">IFERROR(IF(Loan_Not_Paid*Values_Entered,Payment_Number,""), "")</f>
        <v>139</v>
      </c>
      <c r="C151" s="3">
        <f ca="1">IFERROR(IF(Loan_Not_Paid*Values_Entered,Payment_Date,""), "")</f>
        <v>48751</v>
      </c>
      <c r="D151" s="6">
        <f ca="1">IFERROR(IF(Loan_Not_Paid*Values_Entered,Beginning_Balance,""), "")</f>
        <v>78994.246191120823</v>
      </c>
      <c r="E151" s="6">
        <f ca="1">IFERROR(IF(Loan_Not_Paid*Values_Entered,Monthly_Payment,""), "")</f>
        <v>567.78900134700234</v>
      </c>
      <c r="F151" s="6">
        <f ca="1">IFERROR(IF(Loan_Not_Paid*Values_Entered,Principal,""), "")</f>
        <v>205.73203963769856</v>
      </c>
      <c r="G151" s="6">
        <f ca="1">IFERROR(IF(Loan_Not_Paid*Values_Entered,Interest,""), "")</f>
        <v>362.05696170930378</v>
      </c>
      <c r="H151" s="6">
        <f ca="1">IFERROR(IF(Loan_Not_Paid*Values_Entered,Ending_Balance,""), "")</f>
        <v>78788.514151483134</v>
      </c>
    </row>
    <row r="152" spans="2:8">
      <c r="B152" s="5">
        <f ca="1">IFERROR(IF(Loan_Not_Paid*Values_Entered,Payment_Number,""), "")</f>
        <v>140</v>
      </c>
      <c r="C152" s="3">
        <f ca="1">IFERROR(IF(Loan_Not_Paid*Values_Entered,Payment_Date,""), "")</f>
        <v>48781</v>
      </c>
      <c r="D152" s="6">
        <f ca="1">IFERROR(IF(Loan_Not_Paid*Values_Entered,Beginning_Balance,""), "")</f>
        <v>78788.514151483134</v>
      </c>
      <c r="E152" s="6">
        <f ca="1">IFERROR(IF(Loan_Not_Paid*Values_Entered,Monthly_Payment,""), "")</f>
        <v>567.78900134700234</v>
      </c>
      <c r="F152" s="6">
        <f ca="1">IFERROR(IF(Loan_Not_Paid*Values_Entered,Principal,""), "")</f>
        <v>206.67497815270463</v>
      </c>
      <c r="G152" s="6">
        <f ca="1">IFERROR(IF(Loan_Not_Paid*Values_Entered,Interest,""), "")</f>
        <v>361.11402319429772</v>
      </c>
      <c r="H152" s="6">
        <f ca="1">IFERROR(IF(Loan_Not_Paid*Values_Entered,Ending_Balance,""), "")</f>
        <v>78581.839173330431</v>
      </c>
    </row>
    <row r="153" spans="2:8">
      <c r="B153" s="5">
        <f ca="1">IFERROR(IF(Loan_Not_Paid*Values_Entered,Payment_Number,""), "")</f>
        <v>141</v>
      </c>
      <c r="C153" s="3">
        <f ca="1">IFERROR(IF(Loan_Not_Paid*Values_Entered,Payment_Date,""), "")</f>
        <v>48812</v>
      </c>
      <c r="D153" s="6">
        <f ca="1">IFERROR(IF(Loan_Not_Paid*Values_Entered,Beginning_Balance,""), "")</f>
        <v>78581.839173330431</v>
      </c>
      <c r="E153" s="6">
        <f ca="1">IFERROR(IF(Loan_Not_Paid*Values_Entered,Monthly_Payment,""), "")</f>
        <v>567.78900134700234</v>
      </c>
      <c r="F153" s="6">
        <f ca="1">IFERROR(IF(Loan_Not_Paid*Values_Entered,Principal,""), "")</f>
        <v>207.62223846923786</v>
      </c>
      <c r="G153" s="6">
        <f ca="1">IFERROR(IF(Loan_Not_Paid*Values_Entered,Interest,""), "")</f>
        <v>360.16676287776448</v>
      </c>
      <c r="H153" s="6">
        <f ca="1">IFERROR(IF(Loan_Not_Paid*Values_Entered,Ending_Balance,""), "")</f>
        <v>78374.216934861208</v>
      </c>
    </row>
    <row r="154" spans="2:8">
      <c r="B154" s="5">
        <f ca="1">IFERROR(IF(Loan_Not_Paid*Values_Entered,Payment_Number,""), "")</f>
        <v>142</v>
      </c>
      <c r="C154" s="3">
        <f ca="1">IFERROR(IF(Loan_Not_Paid*Values_Entered,Payment_Date,""), "")</f>
        <v>48843</v>
      </c>
      <c r="D154" s="6">
        <f ca="1">IFERROR(IF(Loan_Not_Paid*Values_Entered,Beginning_Balance,""), "")</f>
        <v>78374.216934861208</v>
      </c>
      <c r="E154" s="6">
        <f ca="1">IFERROR(IF(Loan_Not_Paid*Values_Entered,Monthly_Payment,""), "")</f>
        <v>567.78900134700234</v>
      </c>
      <c r="F154" s="6">
        <f ca="1">IFERROR(IF(Loan_Not_Paid*Values_Entered,Principal,""), "")</f>
        <v>208.57384039555512</v>
      </c>
      <c r="G154" s="6">
        <f ca="1">IFERROR(IF(Loan_Not_Paid*Values_Entered,Interest,""), "")</f>
        <v>359.21516095144722</v>
      </c>
      <c r="H154" s="6">
        <f ca="1">IFERROR(IF(Loan_Not_Paid*Values_Entered,Ending_Balance,""), "")</f>
        <v>78165.64309446566</v>
      </c>
    </row>
    <row r="155" spans="2:8">
      <c r="B155" s="5">
        <f ca="1">IFERROR(IF(Loan_Not_Paid*Values_Entered,Payment_Number,""), "")</f>
        <v>143</v>
      </c>
      <c r="C155" s="3">
        <f ca="1">IFERROR(IF(Loan_Not_Paid*Values_Entered,Payment_Date,""), "")</f>
        <v>48873</v>
      </c>
      <c r="D155" s="6">
        <f ca="1">IFERROR(IF(Loan_Not_Paid*Values_Entered,Beginning_Balance,""), "")</f>
        <v>78165.64309446566</v>
      </c>
      <c r="E155" s="6">
        <f ca="1">IFERROR(IF(Loan_Not_Paid*Values_Entered,Monthly_Payment,""), "")</f>
        <v>567.78900134700234</v>
      </c>
      <c r="F155" s="6">
        <f ca="1">IFERROR(IF(Loan_Not_Paid*Values_Entered,Principal,""), "")</f>
        <v>209.52980383070138</v>
      </c>
      <c r="G155" s="6">
        <f ca="1">IFERROR(IF(Loan_Not_Paid*Values_Entered,Interest,""), "")</f>
        <v>358.25919751630096</v>
      </c>
      <c r="H155" s="6">
        <f ca="1">IFERROR(IF(Loan_Not_Paid*Values_Entered,Ending_Balance,""), "")</f>
        <v>77956.113290634938</v>
      </c>
    </row>
    <row r="156" spans="2:8">
      <c r="B156" s="5">
        <f ca="1">IFERROR(IF(Loan_Not_Paid*Values_Entered,Payment_Number,""), "")</f>
        <v>144</v>
      </c>
      <c r="C156" s="3">
        <f ca="1">IFERROR(IF(Loan_Not_Paid*Values_Entered,Payment_Date,""), "")</f>
        <v>48904</v>
      </c>
      <c r="D156" s="6">
        <f ca="1">IFERROR(IF(Loan_Not_Paid*Values_Entered,Beginning_Balance,""), "")</f>
        <v>77956.113290634938</v>
      </c>
      <c r="E156" s="6">
        <f ca="1">IFERROR(IF(Loan_Not_Paid*Values_Entered,Monthly_Payment,""), "")</f>
        <v>567.78900134700234</v>
      </c>
      <c r="F156" s="6">
        <f ca="1">IFERROR(IF(Loan_Not_Paid*Values_Entered,Principal,""), "")</f>
        <v>210.49014876492555</v>
      </c>
      <c r="G156" s="6">
        <f ca="1">IFERROR(IF(Loan_Not_Paid*Values_Entered,Interest,""), "")</f>
        <v>357.29885258207679</v>
      </c>
      <c r="H156" s="6">
        <f ca="1">IFERROR(IF(Loan_Not_Paid*Values_Entered,Ending_Balance,""), "")</f>
        <v>77745.623141870019</v>
      </c>
    </row>
    <row r="157" spans="2:8">
      <c r="B157" s="5">
        <f ca="1">IFERROR(IF(Loan_Not_Paid*Values_Entered,Payment_Number,""), "")</f>
        <v>145</v>
      </c>
      <c r="C157" s="3">
        <f ca="1">IFERROR(IF(Loan_Not_Paid*Values_Entered,Payment_Date,""), "")</f>
        <v>48934</v>
      </c>
      <c r="D157" s="6">
        <f ca="1">IFERROR(IF(Loan_Not_Paid*Values_Entered,Beginning_Balance,""), "")</f>
        <v>77745.623141870019</v>
      </c>
      <c r="E157" s="6">
        <f ca="1">IFERROR(IF(Loan_Not_Paid*Values_Entered,Monthly_Payment,""), "")</f>
        <v>567.78900134700234</v>
      </c>
      <c r="F157" s="6">
        <f ca="1">IFERROR(IF(Loan_Not_Paid*Values_Entered,Principal,""), "")</f>
        <v>211.45489528009807</v>
      </c>
      <c r="G157" s="6">
        <f ca="1">IFERROR(IF(Loan_Not_Paid*Values_Entered,Interest,""), "")</f>
        <v>356.33410606690427</v>
      </c>
      <c r="H157" s="6">
        <f ca="1">IFERROR(IF(Loan_Not_Paid*Values_Entered,Ending_Balance,""), "")</f>
        <v>77534.168246589907</v>
      </c>
    </row>
    <row r="158" spans="2:8">
      <c r="B158" s="5">
        <f ca="1">IFERROR(IF(Loan_Not_Paid*Values_Entered,Payment_Number,""), "")</f>
        <v>146</v>
      </c>
      <c r="C158" s="3">
        <f ca="1">IFERROR(IF(Loan_Not_Paid*Values_Entered,Payment_Date,""), "")</f>
        <v>48965</v>
      </c>
      <c r="D158" s="6">
        <f ca="1">IFERROR(IF(Loan_Not_Paid*Values_Entered,Beginning_Balance,""), "")</f>
        <v>77534.168246589907</v>
      </c>
      <c r="E158" s="6">
        <f ca="1">IFERROR(IF(Loan_Not_Paid*Values_Entered,Monthly_Payment,""), "")</f>
        <v>567.78900134700234</v>
      </c>
      <c r="F158" s="6">
        <f ca="1">IFERROR(IF(Loan_Not_Paid*Values_Entered,Principal,""), "")</f>
        <v>212.42406355013196</v>
      </c>
      <c r="G158" s="6">
        <f ca="1">IFERROR(IF(Loan_Not_Paid*Values_Entered,Interest,""), "")</f>
        <v>355.36493779687038</v>
      </c>
      <c r="H158" s="6">
        <f ca="1">IFERROR(IF(Loan_Not_Paid*Values_Entered,Ending_Balance,""), "")</f>
        <v>77321.744183039773</v>
      </c>
    </row>
    <row r="159" spans="2:8">
      <c r="B159" s="5">
        <f ca="1">IFERROR(IF(Loan_Not_Paid*Values_Entered,Payment_Number,""), "")</f>
        <v>147</v>
      </c>
      <c r="C159" s="3">
        <f ca="1">IFERROR(IF(Loan_Not_Paid*Values_Entered,Payment_Date,""), "")</f>
        <v>48996</v>
      </c>
      <c r="D159" s="6">
        <f ca="1">IFERROR(IF(Loan_Not_Paid*Values_Entered,Beginning_Balance,""), "")</f>
        <v>77321.744183039773</v>
      </c>
      <c r="E159" s="6">
        <f ca="1">IFERROR(IF(Loan_Not_Paid*Values_Entered,Monthly_Payment,""), "")</f>
        <v>567.78900134700234</v>
      </c>
      <c r="F159" s="6">
        <f ca="1">IFERROR(IF(Loan_Not_Paid*Values_Entered,Principal,""), "")</f>
        <v>213.39767384140339</v>
      </c>
      <c r="G159" s="6">
        <f ca="1">IFERROR(IF(Loan_Not_Paid*Values_Entered,Interest,""), "")</f>
        <v>354.39132750559895</v>
      </c>
      <c r="H159" s="6">
        <f ca="1">IFERROR(IF(Loan_Not_Paid*Values_Entered,Ending_Balance,""), "")</f>
        <v>77108.346509198396</v>
      </c>
    </row>
    <row r="160" spans="2:8">
      <c r="B160" s="5">
        <f ca="1">IFERROR(IF(Loan_Not_Paid*Values_Entered,Payment_Number,""), "")</f>
        <v>148</v>
      </c>
      <c r="C160" s="3">
        <f ca="1">IFERROR(IF(Loan_Not_Paid*Values_Entered,Payment_Date,""), "")</f>
        <v>49024</v>
      </c>
      <c r="D160" s="6">
        <f ca="1">IFERROR(IF(Loan_Not_Paid*Values_Entered,Beginning_Balance,""), "")</f>
        <v>77108.346509198396</v>
      </c>
      <c r="E160" s="6">
        <f ca="1">IFERROR(IF(Loan_Not_Paid*Values_Entered,Monthly_Payment,""), "")</f>
        <v>567.78900134700234</v>
      </c>
      <c r="F160" s="6">
        <f ca="1">IFERROR(IF(Loan_Not_Paid*Values_Entered,Principal,""), "")</f>
        <v>214.37574651317635</v>
      </c>
      <c r="G160" s="6">
        <f ca="1">IFERROR(IF(Loan_Not_Paid*Values_Entered,Interest,""), "")</f>
        <v>353.41325483382599</v>
      </c>
      <c r="H160" s="6">
        <f ca="1">IFERROR(IF(Loan_Not_Paid*Values_Entered,Ending_Balance,""), "")</f>
        <v>76893.970762685203</v>
      </c>
    </row>
    <row r="161" spans="2:8">
      <c r="B161" s="5">
        <f ca="1">IFERROR(IF(Loan_Not_Paid*Values_Entered,Payment_Number,""), "")</f>
        <v>149</v>
      </c>
      <c r="C161" s="3">
        <f ca="1">IFERROR(IF(Loan_Not_Paid*Values_Entered,Payment_Date,""), "")</f>
        <v>49055</v>
      </c>
      <c r="D161" s="6">
        <f ca="1">IFERROR(IF(Loan_Not_Paid*Values_Entered,Beginning_Balance,""), "")</f>
        <v>76893.970762685203</v>
      </c>
      <c r="E161" s="6">
        <f ca="1">IFERROR(IF(Loan_Not_Paid*Values_Entered,Monthly_Payment,""), "")</f>
        <v>567.78900134700234</v>
      </c>
      <c r="F161" s="6">
        <f ca="1">IFERROR(IF(Loan_Not_Paid*Values_Entered,Principal,""), "")</f>
        <v>215.3583020180285</v>
      </c>
      <c r="G161" s="6">
        <f ca="1">IFERROR(IF(Loan_Not_Paid*Values_Entered,Interest,""), "")</f>
        <v>352.43069932897384</v>
      </c>
      <c r="H161" s="6">
        <f ca="1">IFERROR(IF(Loan_Not_Paid*Values_Entered,Ending_Balance,""), "")</f>
        <v>76678.61246066718</v>
      </c>
    </row>
    <row r="162" spans="2:8">
      <c r="B162" s="5">
        <f ca="1">IFERROR(IF(Loan_Not_Paid*Values_Entered,Payment_Number,""), "")</f>
        <v>150</v>
      </c>
      <c r="C162" s="3">
        <f ca="1">IFERROR(IF(Loan_Not_Paid*Values_Entered,Payment_Date,""), "")</f>
        <v>49085</v>
      </c>
      <c r="D162" s="6">
        <f ca="1">IFERROR(IF(Loan_Not_Paid*Values_Entered,Beginning_Balance,""), "")</f>
        <v>76678.61246066718</v>
      </c>
      <c r="E162" s="6">
        <f ca="1">IFERROR(IF(Loan_Not_Paid*Values_Entered,Monthly_Payment,""), "")</f>
        <v>567.78900134700234</v>
      </c>
      <c r="F162" s="6">
        <f ca="1">IFERROR(IF(Loan_Not_Paid*Values_Entered,Principal,""), "")</f>
        <v>216.34536090227778</v>
      </c>
      <c r="G162" s="6">
        <f ca="1">IFERROR(IF(Loan_Not_Paid*Values_Entered,Interest,""), "")</f>
        <v>351.44364044472456</v>
      </c>
      <c r="H162" s="6">
        <f ca="1">IFERROR(IF(Loan_Not_Paid*Values_Entered,Ending_Balance,""), "")</f>
        <v>76462.267099764867</v>
      </c>
    </row>
    <row r="163" spans="2:8">
      <c r="B163" s="5">
        <f ca="1">IFERROR(IF(Loan_Not_Paid*Values_Entered,Payment_Number,""), "")</f>
        <v>151</v>
      </c>
      <c r="C163" s="3">
        <f ca="1">IFERROR(IF(Loan_Not_Paid*Values_Entered,Payment_Date,""), "")</f>
        <v>49116</v>
      </c>
      <c r="D163" s="6">
        <f ca="1">IFERROR(IF(Loan_Not_Paid*Values_Entered,Beginning_Balance,""), "")</f>
        <v>76462.267099764867</v>
      </c>
      <c r="E163" s="6">
        <f ca="1">IFERROR(IF(Loan_Not_Paid*Values_Entered,Monthly_Payment,""), "")</f>
        <v>567.78900134700234</v>
      </c>
      <c r="F163" s="6">
        <f ca="1">IFERROR(IF(Loan_Not_Paid*Values_Entered,Principal,""), "")</f>
        <v>217.33694380641339</v>
      </c>
      <c r="G163" s="6">
        <f ca="1">IFERROR(IF(Loan_Not_Paid*Values_Entered,Interest,""), "")</f>
        <v>350.45205754058895</v>
      </c>
      <c r="H163" s="6">
        <f ca="1">IFERROR(IF(Loan_Not_Paid*Values_Entered,Ending_Balance,""), "")</f>
        <v>76244.930155958471</v>
      </c>
    </row>
    <row r="164" spans="2:8">
      <c r="B164" s="5">
        <f ca="1">IFERROR(IF(Loan_Not_Paid*Values_Entered,Payment_Number,""), "")</f>
        <v>152</v>
      </c>
      <c r="C164" s="3">
        <f ca="1">IFERROR(IF(Loan_Not_Paid*Values_Entered,Payment_Date,""), "")</f>
        <v>49146</v>
      </c>
      <c r="D164" s="6">
        <f ca="1">IFERROR(IF(Loan_Not_Paid*Values_Entered,Beginning_Balance,""), "")</f>
        <v>76244.930155958471</v>
      </c>
      <c r="E164" s="6">
        <f ca="1">IFERROR(IF(Loan_Not_Paid*Values_Entered,Monthly_Payment,""), "")</f>
        <v>567.78900134700234</v>
      </c>
      <c r="F164" s="6">
        <f ca="1">IFERROR(IF(Loan_Not_Paid*Values_Entered,Principal,""), "")</f>
        <v>218.33307146552602</v>
      </c>
      <c r="G164" s="6">
        <f ca="1">IFERROR(IF(Loan_Not_Paid*Values_Entered,Interest,""), "")</f>
        <v>349.45592988147632</v>
      </c>
      <c r="H164" s="6">
        <f ca="1">IFERROR(IF(Loan_Not_Paid*Values_Entered,Ending_Balance,""), "")</f>
        <v>76026.59708449294</v>
      </c>
    </row>
    <row r="165" spans="2:8">
      <c r="B165" s="5">
        <f ca="1">IFERROR(IF(Loan_Not_Paid*Values_Entered,Payment_Number,""), "")</f>
        <v>153</v>
      </c>
      <c r="C165" s="3">
        <f ca="1">IFERROR(IF(Loan_Not_Paid*Values_Entered,Payment_Date,""), "")</f>
        <v>49177</v>
      </c>
      <c r="D165" s="6">
        <f ca="1">IFERROR(IF(Loan_Not_Paid*Values_Entered,Beginning_Balance,""), "")</f>
        <v>76026.59708449294</v>
      </c>
      <c r="E165" s="6">
        <f ca="1">IFERROR(IF(Loan_Not_Paid*Values_Entered,Monthly_Payment,""), "")</f>
        <v>567.78900134700234</v>
      </c>
      <c r="F165" s="6">
        <f ca="1">IFERROR(IF(Loan_Not_Paid*Values_Entered,Principal,""), "")</f>
        <v>219.33376470974304</v>
      </c>
      <c r="G165" s="6">
        <f ca="1">IFERROR(IF(Loan_Not_Paid*Values_Entered,Interest,""), "")</f>
        <v>348.4552366372593</v>
      </c>
      <c r="H165" s="6">
        <f ca="1">IFERROR(IF(Loan_Not_Paid*Values_Entered,Ending_Balance,""), "")</f>
        <v>75807.263319783218</v>
      </c>
    </row>
    <row r="166" spans="2:8">
      <c r="B166" s="5">
        <f ca="1">IFERROR(IF(Loan_Not_Paid*Values_Entered,Payment_Number,""), "")</f>
        <v>154</v>
      </c>
      <c r="C166" s="3">
        <f ca="1">IFERROR(IF(Loan_Not_Paid*Values_Entered,Payment_Date,""), "")</f>
        <v>49208</v>
      </c>
      <c r="D166" s="6">
        <f ca="1">IFERROR(IF(Loan_Not_Paid*Values_Entered,Beginning_Balance,""), "")</f>
        <v>75807.263319783218</v>
      </c>
      <c r="E166" s="6">
        <f ca="1">IFERROR(IF(Loan_Not_Paid*Values_Entered,Monthly_Payment,""), "")</f>
        <v>567.78900134700234</v>
      </c>
      <c r="F166" s="6">
        <f ca="1">IFERROR(IF(Loan_Not_Paid*Values_Entered,Principal,""), "")</f>
        <v>220.33904446466261</v>
      </c>
      <c r="G166" s="6">
        <f ca="1">IFERROR(IF(Loan_Not_Paid*Values_Entered,Interest,""), "")</f>
        <v>347.44995688233973</v>
      </c>
      <c r="H166" s="6">
        <f ca="1">IFERROR(IF(Loan_Not_Paid*Values_Entered,Ending_Balance,""), "")</f>
        <v>75586.924275318539</v>
      </c>
    </row>
    <row r="167" spans="2:8">
      <c r="B167" s="5">
        <f ca="1">IFERROR(IF(Loan_Not_Paid*Values_Entered,Payment_Number,""), "")</f>
        <v>155</v>
      </c>
      <c r="C167" s="3">
        <f ca="1">IFERROR(IF(Loan_Not_Paid*Values_Entered,Payment_Date,""), "")</f>
        <v>49238</v>
      </c>
      <c r="D167" s="6">
        <f ca="1">IFERROR(IF(Loan_Not_Paid*Values_Entered,Beginning_Balance,""), "")</f>
        <v>75586.924275318539</v>
      </c>
      <c r="E167" s="6">
        <f ca="1">IFERROR(IF(Loan_Not_Paid*Values_Entered,Monthly_Payment,""), "")</f>
        <v>567.78900134700234</v>
      </c>
      <c r="F167" s="6">
        <f ca="1">IFERROR(IF(Loan_Not_Paid*Values_Entered,Principal,""), "")</f>
        <v>221.34893175179235</v>
      </c>
      <c r="G167" s="6">
        <f ca="1">IFERROR(IF(Loan_Not_Paid*Values_Entered,Interest,""), "")</f>
        <v>346.44006959520999</v>
      </c>
      <c r="H167" s="6">
        <f ca="1">IFERROR(IF(Loan_Not_Paid*Values_Entered,Ending_Balance,""), "")</f>
        <v>75365.575343566772</v>
      </c>
    </row>
    <row r="168" spans="2:8">
      <c r="B168" s="5">
        <f ca="1">IFERROR(IF(Loan_Not_Paid*Values_Entered,Payment_Number,""), "")</f>
        <v>156</v>
      </c>
      <c r="C168" s="3">
        <f ca="1">IFERROR(IF(Loan_Not_Paid*Values_Entered,Payment_Date,""), "")</f>
        <v>49269</v>
      </c>
      <c r="D168" s="6">
        <f ca="1">IFERROR(IF(Loan_Not_Paid*Values_Entered,Beginning_Balance,""), "")</f>
        <v>75365.575343566772</v>
      </c>
      <c r="E168" s="6">
        <f ca="1">IFERROR(IF(Loan_Not_Paid*Values_Entered,Monthly_Payment,""), "")</f>
        <v>567.78900134700234</v>
      </c>
      <c r="F168" s="6">
        <f ca="1">IFERROR(IF(Loan_Not_Paid*Values_Entered,Principal,""), "")</f>
        <v>222.36344768898795</v>
      </c>
      <c r="G168" s="6">
        <f ca="1">IFERROR(IF(Loan_Not_Paid*Values_Entered,Interest,""), "")</f>
        <v>345.42555365801439</v>
      </c>
      <c r="H168" s="6">
        <f ca="1">IFERROR(IF(Loan_Not_Paid*Values_Entered,Ending_Balance,""), "")</f>
        <v>75143.211895877786</v>
      </c>
    </row>
    <row r="169" spans="2:8">
      <c r="B169" s="5">
        <f ca="1">IFERROR(IF(Loan_Not_Paid*Values_Entered,Payment_Number,""), "")</f>
        <v>157</v>
      </c>
      <c r="C169" s="3">
        <f ca="1">IFERROR(IF(Loan_Not_Paid*Values_Entered,Payment_Date,""), "")</f>
        <v>49299</v>
      </c>
      <c r="D169" s="6">
        <f ca="1">IFERROR(IF(Loan_Not_Paid*Values_Entered,Beginning_Balance,""), "")</f>
        <v>75143.211895877786</v>
      </c>
      <c r="E169" s="6">
        <f ca="1">IFERROR(IF(Loan_Not_Paid*Values_Entered,Monthly_Payment,""), "")</f>
        <v>567.78900134700234</v>
      </c>
      <c r="F169" s="6">
        <f ca="1">IFERROR(IF(Loan_Not_Paid*Values_Entered,Principal,""), "")</f>
        <v>223.38261349089584</v>
      </c>
      <c r="G169" s="6">
        <f ca="1">IFERROR(IF(Loan_Not_Paid*Values_Entered,Interest,""), "")</f>
        <v>344.40638785610651</v>
      </c>
      <c r="H169" s="6">
        <f ca="1">IFERROR(IF(Loan_Not_Paid*Values_Entered,Ending_Balance,""), "")</f>
        <v>74919.829282386869</v>
      </c>
    </row>
    <row r="170" spans="2:8">
      <c r="B170" s="5">
        <f ca="1">IFERROR(IF(Loan_Not_Paid*Values_Entered,Payment_Number,""), "")</f>
        <v>158</v>
      </c>
      <c r="C170" s="3">
        <f ca="1">IFERROR(IF(Loan_Not_Paid*Values_Entered,Payment_Date,""), "")</f>
        <v>49330</v>
      </c>
      <c r="D170" s="6">
        <f ca="1">IFERROR(IF(Loan_Not_Paid*Values_Entered,Beginning_Balance,""), "")</f>
        <v>74919.829282386869</v>
      </c>
      <c r="E170" s="6">
        <f ca="1">IFERROR(IF(Loan_Not_Paid*Values_Entered,Monthly_Payment,""), "")</f>
        <v>567.78900134700234</v>
      </c>
      <c r="F170" s="6">
        <f ca="1">IFERROR(IF(Loan_Not_Paid*Values_Entered,Principal,""), "")</f>
        <v>224.40645046939585</v>
      </c>
      <c r="G170" s="6">
        <f ca="1">IFERROR(IF(Loan_Not_Paid*Values_Entered,Interest,""), "")</f>
        <v>343.38255087760649</v>
      </c>
      <c r="H170" s="6">
        <f ca="1">IFERROR(IF(Loan_Not_Paid*Values_Entered,Ending_Balance,""), "")</f>
        <v>74695.422831917473</v>
      </c>
    </row>
    <row r="171" spans="2:8">
      <c r="B171" s="5">
        <f ca="1">IFERROR(IF(Loan_Not_Paid*Values_Entered,Payment_Number,""), "")</f>
        <v>159</v>
      </c>
      <c r="C171" s="3">
        <f ca="1">IFERROR(IF(Loan_Not_Paid*Values_Entered,Payment_Date,""), "")</f>
        <v>49361</v>
      </c>
      <c r="D171" s="6">
        <f ca="1">IFERROR(IF(Loan_Not_Paid*Values_Entered,Beginning_Balance,""), "")</f>
        <v>74695.422831917473</v>
      </c>
      <c r="E171" s="6">
        <f ca="1">IFERROR(IF(Loan_Not_Paid*Values_Entered,Monthly_Payment,""), "")</f>
        <v>567.78900134700234</v>
      </c>
      <c r="F171" s="6">
        <f ca="1">IFERROR(IF(Loan_Not_Paid*Values_Entered,Principal,""), "")</f>
        <v>225.43498003404727</v>
      </c>
      <c r="G171" s="6">
        <f ca="1">IFERROR(IF(Loan_Not_Paid*Values_Entered,Interest,""), "")</f>
        <v>342.35402131295507</v>
      </c>
      <c r="H171" s="6">
        <f ca="1">IFERROR(IF(Loan_Not_Paid*Values_Entered,Ending_Balance,""), "")</f>
        <v>74469.98785188343</v>
      </c>
    </row>
    <row r="172" spans="2:8">
      <c r="B172" s="5">
        <f ca="1">IFERROR(IF(Loan_Not_Paid*Values_Entered,Payment_Number,""), "")</f>
        <v>160</v>
      </c>
      <c r="C172" s="3">
        <f ca="1">IFERROR(IF(Loan_Not_Paid*Values_Entered,Payment_Date,""), "")</f>
        <v>49389</v>
      </c>
      <c r="D172" s="6">
        <f ca="1">IFERROR(IF(Loan_Not_Paid*Values_Entered,Beginning_Balance,""), "")</f>
        <v>74469.98785188343</v>
      </c>
      <c r="E172" s="6">
        <f ca="1">IFERROR(IF(Loan_Not_Paid*Values_Entered,Monthly_Payment,""), "")</f>
        <v>567.78900134700234</v>
      </c>
      <c r="F172" s="6">
        <f ca="1">IFERROR(IF(Loan_Not_Paid*Values_Entered,Principal,""), "")</f>
        <v>226.46822369253664</v>
      </c>
      <c r="G172" s="6">
        <f ca="1">IFERROR(IF(Loan_Not_Paid*Values_Entered,Interest,""), "")</f>
        <v>341.3207776544657</v>
      </c>
      <c r="H172" s="6">
        <f ca="1">IFERROR(IF(Loan_Not_Paid*Values_Entered,Ending_Balance,""), "")</f>
        <v>74243.519628190901</v>
      </c>
    </row>
    <row r="173" spans="2:8">
      <c r="B173" s="5">
        <f ca="1">IFERROR(IF(Loan_Not_Paid*Values_Entered,Payment_Number,""), "")</f>
        <v>161</v>
      </c>
      <c r="C173" s="3">
        <f ca="1">IFERROR(IF(Loan_Not_Paid*Values_Entered,Payment_Date,""), "")</f>
        <v>49420</v>
      </c>
      <c r="D173" s="6">
        <f ca="1">IFERROR(IF(Loan_Not_Paid*Values_Entered,Beginning_Balance,""), "")</f>
        <v>74243.519628190901</v>
      </c>
      <c r="E173" s="6">
        <f ca="1">IFERROR(IF(Loan_Not_Paid*Values_Entered,Monthly_Payment,""), "")</f>
        <v>567.78900134700234</v>
      </c>
      <c r="F173" s="6">
        <f ca="1">IFERROR(IF(Loan_Not_Paid*Values_Entered,Principal,""), "")</f>
        <v>227.50620305112739</v>
      </c>
      <c r="G173" s="6">
        <f ca="1">IFERROR(IF(Loan_Not_Paid*Values_Entered,Interest,""), "")</f>
        <v>340.28279829587495</v>
      </c>
      <c r="H173" s="6">
        <f ca="1">IFERROR(IF(Loan_Not_Paid*Values_Entered,Ending_Balance,""), "")</f>
        <v>74016.013425139739</v>
      </c>
    </row>
    <row r="174" spans="2:8">
      <c r="B174" s="5">
        <f ca="1">IFERROR(IF(Loan_Not_Paid*Values_Entered,Payment_Number,""), "")</f>
        <v>162</v>
      </c>
      <c r="C174" s="3">
        <f ca="1">IFERROR(IF(Loan_Not_Paid*Values_Entered,Payment_Date,""), "")</f>
        <v>49450</v>
      </c>
      <c r="D174" s="6">
        <f ca="1">IFERROR(IF(Loan_Not_Paid*Values_Entered,Beginning_Balance,""), "")</f>
        <v>74016.013425139739</v>
      </c>
      <c r="E174" s="6">
        <f ca="1">IFERROR(IF(Loan_Not_Paid*Values_Entered,Monthly_Payment,""), "")</f>
        <v>567.78900134700234</v>
      </c>
      <c r="F174" s="6">
        <f ca="1">IFERROR(IF(Loan_Not_Paid*Values_Entered,Principal,""), "")</f>
        <v>228.54893981511185</v>
      </c>
      <c r="G174" s="6">
        <f ca="1">IFERROR(IF(Loan_Not_Paid*Values_Entered,Interest,""), "")</f>
        <v>339.24006153189049</v>
      </c>
      <c r="H174" s="6">
        <f ca="1">IFERROR(IF(Loan_Not_Paid*Values_Entered,Ending_Balance,""), "")</f>
        <v>73787.464485324628</v>
      </c>
    </row>
    <row r="175" spans="2:8">
      <c r="B175" s="5">
        <f ca="1">IFERROR(IF(Loan_Not_Paid*Values_Entered,Payment_Number,""), "")</f>
        <v>163</v>
      </c>
      <c r="C175" s="3">
        <f ca="1">IFERROR(IF(Loan_Not_Paid*Values_Entered,Payment_Date,""), "")</f>
        <v>49481</v>
      </c>
      <c r="D175" s="6">
        <f ca="1">IFERROR(IF(Loan_Not_Paid*Values_Entered,Beginning_Balance,""), "")</f>
        <v>73787.464485324628</v>
      </c>
      <c r="E175" s="6">
        <f ca="1">IFERROR(IF(Loan_Not_Paid*Values_Entered,Monthly_Payment,""), "")</f>
        <v>567.78900134700234</v>
      </c>
      <c r="F175" s="6">
        <f ca="1">IFERROR(IF(Loan_Not_Paid*Values_Entered,Principal,""), "")</f>
        <v>229.59645578926444</v>
      </c>
      <c r="G175" s="6">
        <f ca="1">IFERROR(IF(Loan_Not_Paid*Values_Entered,Interest,""), "")</f>
        <v>338.1925455577379</v>
      </c>
      <c r="H175" s="6">
        <f ca="1">IFERROR(IF(Loan_Not_Paid*Values_Entered,Ending_Balance,""), "")</f>
        <v>73557.86802953537</v>
      </c>
    </row>
    <row r="176" spans="2:8">
      <c r="B176" s="5">
        <f ca="1">IFERROR(IF(Loan_Not_Paid*Values_Entered,Payment_Number,""), "")</f>
        <v>164</v>
      </c>
      <c r="C176" s="3">
        <f ca="1">IFERROR(IF(Loan_Not_Paid*Values_Entered,Payment_Date,""), "")</f>
        <v>49511</v>
      </c>
      <c r="D176" s="6">
        <f ca="1">IFERROR(IF(Loan_Not_Paid*Values_Entered,Beginning_Balance,""), "")</f>
        <v>73557.86802953537</v>
      </c>
      <c r="E176" s="6">
        <f ca="1">IFERROR(IF(Loan_Not_Paid*Values_Entered,Monthly_Payment,""), "")</f>
        <v>567.78900134700234</v>
      </c>
      <c r="F176" s="6">
        <f ca="1">IFERROR(IF(Loan_Not_Paid*Values_Entered,Principal,""), "")</f>
        <v>230.64877287829859</v>
      </c>
      <c r="G176" s="6">
        <f ca="1">IFERROR(IF(Loan_Not_Paid*Values_Entered,Interest,""), "")</f>
        <v>337.14022846870375</v>
      </c>
      <c r="H176" s="6">
        <f ca="1">IFERROR(IF(Loan_Not_Paid*Values_Entered,Ending_Balance,""), "")</f>
        <v>73327.219256657088</v>
      </c>
    </row>
    <row r="177" spans="2:8">
      <c r="B177" s="5">
        <f ca="1">IFERROR(IF(Loan_Not_Paid*Values_Entered,Payment_Number,""), "")</f>
        <v>165</v>
      </c>
      <c r="C177" s="3">
        <f ca="1">IFERROR(IF(Loan_Not_Paid*Values_Entered,Payment_Date,""), "")</f>
        <v>49542</v>
      </c>
      <c r="D177" s="6">
        <f ca="1">IFERROR(IF(Loan_Not_Paid*Values_Entered,Beginning_Balance,""), "")</f>
        <v>73327.219256657088</v>
      </c>
      <c r="E177" s="6">
        <f ca="1">IFERROR(IF(Loan_Not_Paid*Values_Entered,Monthly_Payment,""), "")</f>
        <v>567.78900134700234</v>
      </c>
      <c r="F177" s="6">
        <f ca="1">IFERROR(IF(Loan_Not_Paid*Values_Entered,Principal,""), "")</f>
        <v>231.70591308732401</v>
      </c>
      <c r="G177" s="6">
        <f ca="1">IFERROR(IF(Loan_Not_Paid*Values_Entered,Interest,""), "")</f>
        <v>336.08308825967833</v>
      </c>
      <c r="H177" s="6">
        <f ca="1">IFERROR(IF(Loan_Not_Paid*Values_Entered,Ending_Balance,""), "")</f>
        <v>73095.513343569764</v>
      </c>
    </row>
    <row r="178" spans="2:8">
      <c r="B178" s="5">
        <f ca="1">IFERROR(IF(Loan_Not_Paid*Values_Entered,Payment_Number,""), "")</f>
        <v>166</v>
      </c>
      <c r="C178" s="3">
        <f ca="1">IFERROR(IF(Loan_Not_Paid*Values_Entered,Payment_Date,""), "")</f>
        <v>49573</v>
      </c>
      <c r="D178" s="6">
        <f ca="1">IFERROR(IF(Loan_Not_Paid*Values_Entered,Beginning_Balance,""), "")</f>
        <v>73095.513343569764</v>
      </c>
      <c r="E178" s="6">
        <f ca="1">IFERROR(IF(Loan_Not_Paid*Values_Entered,Monthly_Payment,""), "")</f>
        <v>567.78900134700234</v>
      </c>
      <c r="F178" s="6">
        <f ca="1">IFERROR(IF(Loan_Not_Paid*Values_Entered,Principal,""), "")</f>
        <v>232.76789852230758</v>
      </c>
      <c r="G178" s="6">
        <f ca="1">IFERROR(IF(Loan_Not_Paid*Values_Entered,Interest,""), "")</f>
        <v>335.02110282469476</v>
      </c>
      <c r="H178" s="6">
        <f ca="1">IFERROR(IF(Loan_Not_Paid*Values_Entered,Ending_Balance,""), "")</f>
        <v>72862.745445047447</v>
      </c>
    </row>
    <row r="179" spans="2:8">
      <c r="B179" s="5">
        <f ca="1">IFERROR(IF(Loan_Not_Paid*Values_Entered,Payment_Number,""), "")</f>
        <v>167</v>
      </c>
      <c r="C179" s="3">
        <f ca="1">IFERROR(IF(Loan_Not_Paid*Values_Entered,Payment_Date,""), "")</f>
        <v>49603</v>
      </c>
      <c r="D179" s="6">
        <f ca="1">IFERROR(IF(Loan_Not_Paid*Values_Entered,Beginning_Balance,""), "")</f>
        <v>72862.745445047447</v>
      </c>
      <c r="E179" s="6">
        <f ca="1">IFERROR(IF(Loan_Not_Paid*Values_Entered,Monthly_Payment,""), "")</f>
        <v>567.78900134700234</v>
      </c>
      <c r="F179" s="6">
        <f ca="1">IFERROR(IF(Loan_Not_Paid*Values_Entered,Principal,""), "")</f>
        <v>233.83475139053485</v>
      </c>
      <c r="G179" s="6">
        <f ca="1">IFERROR(IF(Loan_Not_Paid*Values_Entered,Interest,""), "")</f>
        <v>333.95424995646749</v>
      </c>
      <c r="H179" s="6">
        <f ca="1">IFERROR(IF(Loan_Not_Paid*Values_Entered,Ending_Balance,""), "")</f>
        <v>72628.910693656915</v>
      </c>
    </row>
    <row r="180" spans="2:8">
      <c r="B180" s="5">
        <f ca="1">IFERROR(IF(Loan_Not_Paid*Values_Entered,Payment_Number,""), "")</f>
        <v>168</v>
      </c>
      <c r="C180" s="3">
        <f ca="1">IFERROR(IF(Loan_Not_Paid*Values_Entered,Payment_Date,""), "")</f>
        <v>49634</v>
      </c>
      <c r="D180" s="6">
        <f ca="1">IFERROR(IF(Loan_Not_Paid*Values_Entered,Beginning_Balance,""), "")</f>
        <v>72628.910693656915</v>
      </c>
      <c r="E180" s="6">
        <f ca="1">IFERROR(IF(Loan_Not_Paid*Values_Entered,Monthly_Payment,""), "")</f>
        <v>567.78900134700234</v>
      </c>
      <c r="F180" s="6">
        <f ca="1">IFERROR(IF(Loan_Not_Paid*Values_Entered,Principal,""), "")</f>
        <v>234.9064940010748</v>
      </c>
      <c r="G180" s="6">
        <f ca="1">IFERROR(IF(Loan_Not_Paid*Values_Entered,Interest,""), "")</f>
        <v>332.88250734592754</v>
      </c>
      <c r="H180" s="6">
        <f ca="1">IFERROR(IF(Loan_Not_Paid*Values_Entered,Ending_Balance,""), "")</f>
        <v>72394.004199655872</v>
      </c>
    </row>
    <row r="181" spans="2:8">
      <c r="B181" s="5">
        <f ca="1">IFERROR(IF(Loan_Not_Paid*Values_Entered,Payment_Number,""), "")</f>
        <v>169</v>
      </c>
      <c r="C181" s="3">
        <f ca="1">IFERROR(IF(Loan_Not_Paid*Values_Entered,Payment_Date,""), "")</f>
        <v>49664</v>
      </c>
      <c r="D181" s="6">
        <f ca="1">IFERROR(IF(Loan_Not_Paid*Values_Entered,Beginning_Balance,""), "")</f>
        <v>72394.004199655872</v>
      </c>
      <c r="E181" s="6">
        <f ca="1">IFERROR(IF(Loan_Not_Paid*Values_Entered,Monthly_Payment,""), "")</f>
        <v>567.78900134700234</v>
      </c>
      <c r="F181" s="6">
        <f ca="1">IFERROR(IF(Loan_Not_Paid*Values_Entered,Principal,""), "")</f>
        <v>235.98314876524626</v>
      </c>
      <c r="G181" s="6">
        <f ca="1">IFERROR(IF(Loan_Not_Paid*Values_Entered,Interest,""), "")</f>
        <v>331.80585258175608</v>
      </c>
      <c r="H181" s="6">
        <f ca="1">IFERROR(IF(Loan_Not_Paid*Values_Entered,Ending_Balance,""), "")</f>
        <v>72158.021050890617</v>
      </c>
    </row>
    <row r="182" spans="2:8">
      <c r="B182" s="5">
        <f ca="1">IFERROR(IF(Loan_Not_Paid*Values_Entered,Payment_Number,""), "")</f>
        <v>170</v>
      </c>
      <c r="C182" s="3">
        <f ca="1">IFERROR(IF(Loan_Not_Paid*Values_Entered,Payment_Date,""), "")</f>
        <v>49695</v>
      </c>
      <c r="D182" s="6">
        <f ca="1">IFERROR(IF(Loan_Not_Paid*Values_Entered,Beginning_Balance,""), "")</f>
        <v>72158.021050890617</v>
      </c>
      <c r="E182" s="6">
        <f ca="1">IFERROR(IF(Loan_Not_Paid*Values_Entered,Monthly_Payment,""), "")</f>
        <v>567.78900134700234</v>
      </c>
      <c r="F182" s="6">
        <f ca="1">IFERROR(IF(Loan_Not_Paid*Values_Entered,Principal,""), "")</f>
        <v>237.06473819708702</v>
      </c>
      <c r="G182" s="6">
        <f ca="1">IFERROR(IF(Loan_Not_Paid*Values_Entered,Interest,""), "")</f>
        <v>330.72426314991532</v>
      </c>
      <c r="H182" s="6">
        <f ca="1">IFERROR(IF(Loan_Not_Paid*Values_Entered,Ending_Balance,""), "")</f>
        <v>71920.95631269351</v>
      </c>
    </row>
    <row r="183" spans="2:8">
      <c r="B183" s="5">
        <f ca="1">IFERROR(IF(Loan_Not_Paid*Values_Entered,Payment_Number,""), "")</f>
        <v>171</v>
      </c>
      <c r="C183" s="3">
        <f ca="1">IFERROR(IF(Loan_Not_Paid*Values_Entered,Payment_Date,""), "")</f>
        <v>49726</v>
      </c>
      <c r="D183" s="6">
        <f ca="1">IFERROR(IF(Loan_Not_Paid*Values_Entered,Beginning_Balance,""), "")</f>
        <v>71920.95631269351</v>
      </c>
      <c r="E183" s="6">
        <f ca="1">IFERROR(IF(Loan_Not_Paid*Values_Entered,Monthly_Payment,""), "")</f>
        <v>567.78900134700234</v>
      </c>
      <c r="F183" s="6">
        <f ca="1">IFERROR(IF(Loan_Not_Paid*Values_Entered,Principal,""), "")</f>
        <v>238.15128491382376</v>
      </c>
      <c r="G183" s="6">
        <f ca="1">IFERROR(IF(Loan_Not_Paid*Values_Entered,Interest,""), "")</f>
        <v>329.63771643317858</v>
      </c>
      <c r="H183" s="6">
        <f ca="1">IFERROR(IF(Loan_Not_Paid*Values_Entered,Ending_Balance,""), "")</f>
        <v>71682.805027779686</v>
      </c>
    </row>
    <row r="184" spans="2:8">
      <c r="B184" s="5">
        <f ca="1">IFERROR(IF(Loan_Not_Paid*Values_Entered,Payment_Number,""), "")</f>
        <v>172</v>
      </c>
      <c r="C184" s="3">
        <f ca="1">IFERROR(IF(Loan_Not_Paid*Values_Entered,Payment_Date,""), "")</f>
        <v>49755</v>
      </c>
      <c r="D184" s="6">
        <f ca="1">IFERROR(IF(Loan_Not_Paid*Values_Entered,Beginning_Balance,""), "")</f>
        <v>71682.805027779686</v>
      </c>
      <c r="E184" s="6">
        <f ca="1">IFERROR(IF(Loan_Not_Paid*Values_Entered,Monthly_Payment,""), "")</f>
        <v>567.78900134700234</v>
      </c>
      <c r="F184" s="6">
        <f ca="1">IFERROR(IF(Loan_Not_Paid*Values_Entered,Principal,""), "")</f>
        <v>239.24281163634544</v>
      </c>
      <c r="G184" s="6">
        <f ca="1">IFERROR(IF(Loan_Not_Paid*Values_Entered,Interest,""), "")</f>
        <v>328.5461897106569</v>
      </c>
      <c r="H184" s="6">
        <f ca="1">IFERROR(IF(Loan_Not_Paid*Values_Entered,Ending_Balance,""), "")</f>
        <v>71443.562216143357</v>
      </c>
    </row>
    <row r="185" spans="2:8">
      <c r="B185" s="5">
        <f ca="1">IFERROR(IF(Loan_Not_Paid*Values_Entered,Payment_Number,""), "")</f>
        <v>173</v>
      </c>
      <c r="C185" s="3">
        <f ca="1">IFERROR(IF(Loan_Not_Paid*Values_Entered,Payment_Date,""), "")</f>
        <v>49786</v>
      </c>
      <c r="D185" s="6">
        <f ca="1">IFERROR(IF(Loan_Not_Paid*Values_Entered,Beginning_Balance,""), "")</f>
        <v>71443.562216143357</v>
      </c>
      <c r="E185" s="6">
        <f ca="1">IFERROR(IF(Loan_Not_Paid*Values_Entered,Monthly_Payment,""), "")</f>
        <v>567.78900134700234</v>
      </c>
      <c r="F185" s="6">
        <f ca="1">IFERROR(IF(Loan_Not_Paid*Values_Entered,Principal,""), "")</f>
        <v>240.33934118967863</v>
      </c>
      <c r="G185" s="6">
        <f ca="1">IFERROR(IF(Loan_Not_Paid*Values_Entered,Interest,""), "")</f>
        <v>327.44966015732371</v>
      </c>
      <c r="H185" s="6">
        <f ca="1">IFERROR(IF(Loan_Not_Paid*Values_Entered,Ending_Balance,""), "")</f>
        <v>71203.222874953673</v>
      </c>
    </row>
    <row r="186" spans="2:8">
      <c r="B186" s="5">
        <f ca="1">IFERROR(IF(Loan_Not_Paid*Values_Entered,Payment_Number,""), "")</f>
        <v>174</v>
      </c>
      <c r="C186" s="3">
        <f ca="1">IFERROR(IF(Loan_Not_Paid*Values_Entered,Payment_Date,""), "")</f>
        <v>49816</v>
      </c>
      <c r="D186" s="6">
        <f ca="1">IFERROR(IF(Loan_Not_Paid*Values_Entered,Beginning_Balance,""), "")</f>
        <v>71203.222874953673</v>
      </c>
      <c r="E186" s="6">
        <f ca="1">IFERROR(IF(Loan_Not_Paid*Values_Entered,Monthly_Payment,""), "")</f>
        <v>567.78900134700234</v>
      </c>
      <c r="F186" s="6">
        <f ca="1">IFERROR(IF(Loan_Not_Paid*Values_Entered,Principal,""), "")</f>
        <v>241.44089650346467</v>
      </c>
      <c r="G186" s="6">
        <f ca="1">IFERROR(IF(Loan_Not_Paid*Values_Entered,Interest,""), "")</f>
        <v>326.34810484353767</v>
      </c>
      <c r="H186" s="6">
        <f ca="1">IFERROR(IF(Loan_Not_Paid*Values_Entered,Ending_Balance,""), "")</f>
        <v>70961.781978450163</v>
      </c>
    </row>
    <row r="187" spans="2:8">
      <c r="B187" s="5">
        <f ca="1">IFERROR(IF(Loan_Not_Paid*Values_Entered,Payment_Number,""), "")</f>
        <v>175</v>
      </c>
      <c r="C187" s="3">
        <f ca="1">IFERROR(IF(Loan_Not_Paid*Values_Entered,Payment_Date,""), "")</f>
        <v>49847</v>
      </c>
      <c r="D187" s="6">
        <f ca="1">IFERROR(IF(Loan_Not_Paid*Values_Entered,Beginning_Balance,""), "")</f>
        <v>70961.781978450163</v>
      </c>
      <c r="E187" s="6">
        <f ca="1">IFERROR(IF(Loan_Not_Paid*Values_Entered,Monthly_Payment,""), "")</f>
        <v>567.78900134700234</v>
      </c>
      <c r="F187" s="6">
        <f ca="1">IFERROR(IF(Loan_Not_Paid*Values_Entered,Principal,""), "")</f>
        <v>242.54750061243908</v>
      </c>
      <c r="G187" s="6">
        <f ca="1">IFERROR(IF(Loan_Not_Paid*Values_Entered,Interest,""), "")</f>
        <v>325.24150073456326</v>
      </c>
      <c r="H187" s="6">
        <f ca="1">IFERROR(IF(Loan_Not_Paid*Values_Entered,Ending_Balance,""), "")</f>
        <v>70719.234477837803</v>
      </c>
    </row>
    <row r="188" spans="2:8">
      <c r="B188" s="5">
        <f ca="1">IFERROR(IF(Loan_Not_Paid*Values_Entered,Payment_Number,""), "")</f>
        <v>176</v>
      </c>
      <c r="C188" s="3">
        <f ca="1">IFERROR(IF(Loan_Not_Paid*Values_Entered,Payment_Date,""), "")</f>
        <v>49877</v>
      </c>
      <c r="D188" s="6">
        <f ca="1">IFERROR(IF(Loan_Not_Paid*Values_Entered,Beginning_Balance,""), "")</f>
        <v>70719.234477837803</v>
      </c>
      <c r="E188" s="6">
        <f ca="1">IFERROR(IF(Loan_Not_Paid*Values_Entered,Monthly_Payment,""), "")</f>
        <v>567.78900134700234</v>
      </c>
      <c r="F188" s="6">
        <f ca="1">IFERROR(IF(Loan_Not_Paid*Values_Entered,Principal,""), "")</f>
        <v>243.65917665691239</v>
      </c>
      <c r="G188" s="6">
        <f ca="1">IFERROR(IF(Loan_Not_Paid*Values_Entered,Interest,""), "")</f>
        <v>324.12982469008995</v>
      </c>
      <c r="H188" s="6">
        <f ca="1">IFERROR(IF(Loan_Not_Paid*Values_Entered,Ending_Balance,""), "")</f>
        <v>70475.575301180856</v>
      </c>
    </row>
    <row r="189" spans="2:8">
      <c r="B189" s="5">
        <f ca="1">IFERROR(IF(Loan_Not_Paid*Values_Entered,Payment_Number,""), "")</f>
        <v>177</v>
      </c>
      <c r="C189" s="3">
        <f ca="1">IFERROR(IF(Loan_Not_Paid*Values_Entered,Payment_Date,""), "")</f>
        <v>49908</v>
      </c>
      <c r="D189" s="6">
        <f ca="1">IFERROR(IF(Loan_Not_Paid*Values_Entered,Beginning_Balance,""), "")</f>
        <v>70475.575301180856</v>
      </c>
      <c r="E189" s="6">
        <f ca="1">IFERROR(IF(Loan_Not_Paid*Values_Entered,Monthly_Payment,""), "")</f>
        <v>567.78900134700234</v>
      </c>
      <c r="F189" s="6">
        <f ca="1">IFERROR(IF(Loan_Not_Paid*Values_Entered,Principal,""), "")</f>
        <v>244.77594788325678</v>
      </c>
      <c r="G189" s="6">
        <f ca="1">IFERROR(IF(Loan_Not_Paid*Values_Entered,Interest,""), "")</f>
        <v>323.01305346374556</v>
      </c>
      <c r="H189" s="6">
        <f ca="1">IFERROR(IF(Loan_Not_Paid*Values_Entered,Ending_Balance,""), "")</f>
        <v>70230.799353297596</v>
      </c>
    </row>
    <row r="190" spans="2:8">
      <c r="B190" s="5">
        <f ca="1">IFERROR(IF(Loan_Not_Paid*Values_Entered,Payment_Number,""), "")</f>
        <v>178</v>
      </c>
      <c r="C190" s="3">
        <f ca="1">IFERROR(IF(Loan_Not_Paid*Values_Entered,Payment_Date,""), "")</f>
        <v>49939</v>
      </c>
      <c r="D190" s="6">
        <f ca="1">IFERROR(IF(Loan_Not_Paid*Values_Entered,Beginning_Balance,""), "")</f>
        <v>70230.799353297596</v>
      </c>
      <c r="E190" s="6">
        <f ca="1">IFERROR(IF(Loan_Not_Paid*Values_Entered,Monthly_Payment,""), "")</f>
        <v>567.78900134700234</v>
      </c>
      <c r="F190" s="6">
        <f ca="1">IFERROR(IF(Loan_Not_Paid*Values_Entered,Principal,""), "")</f>
        <v>245.89783764438835</v>
      </c>
      <c r="G190" s="6">
        <f ca="1">IFERROR(IF(Loan_Not_Paid*Values_Entered,Interest,""), "")</f>
        <v>321.89116370261399</v>
      </c>
      <c r="H190" s="6">
        <f ca="1">IFERROR(IF(Loan_Not_Paid*Values_Entered,Ending_Balance,""), "")</f>
        <v>69984.901515653182</v>
      </c>
    </row>
    <row r="191" spans="2:8">
      <c r="B191" s="5">
        <f ca="1">IFERROR(IF(Loan_Not_Paid*Values_Entered,Payment_Number,""), "")</f>
        <v>179</v>
      </c>
      <c r="C191" s="3">
        <f ca="1">IFERROR(IF(Loan_Not_Paid*Values_Entered,Payment_Date,""), "")</f>
        <v>49969</v>
      </c>
      <c r="D191" s="6">
        <f ca="1">IFERROR(IF(Loan_Not_Paid*Values_Entered,Beginning_Balance,""), "")</f>
        <v>69984.901515653182</v>
      </c>
      <c r="E191" s="6">
        <f ca="1">IFERROR(IF(Loan_Not_Paid*Values_Entered,Monthly_Payment,""), "")</f>
        <v>567.78900134700234</v>
      </c>
      <c r="F191" s="6">
        <f ca="1">IFERROR(IF(Loan_Not_Paid*Values_Entered,Principal,""), "")</f>
        <v>247.02486940025858</v>
      </c>
      <c r="G191" s="6">
        <f ca="1">IFERROR(IF(Loan_Not_Paid*Values_Entered,Interest,""), "")</f>
        <v>320.76413194674376</v>
      </c>
      <c r="H191" s="6">
        <f ca="1">IFERROR(IF(Loan_Not_Paid*Values_Entered,Ending_Balance,""), "")</f>
        <v>69737.876646252931</v>
      </c>
    </row>
    <row r="192" spans="2:8">
      <c r="B192" s="5">
        <f ca="1">IFERROR(IF(Loan_Not_Paid*Values_Entered,Payment_Number,""), "")</f>
        <v>180</v>
      </c>
      <c r="C192" s="3">
        <f ca="1">IFERROR(IF(Loan_Not_Paid*Values_Entered,Payment_Date,""), "")</f>
        <v>50000</v>
      </c>
      <c r="D192" s="6">
        <f ca="1">IFERROR(IF(Loan_Not_Paid*Values_Entered,Beginning_Balance,""), "")</f>
        <v>69737.876646252931</v>
      </c>
      <c r="E192" s="6">
        <f ca="1">IFERROR(IF(Loan_Not_Paid*Values_Entered,Monthly_Payment,""), "")</f>
        <v>567.78900134700234</v>
      </c>
      <c r="F192" s="6">
        <f ca="1">IFERROR(IF(Loan_Not_Paid*Values_Entered,Principal,""), "")</f>
        <v>248.15706671834306</v>
      </c>
      <c r="G192" s="6">
        <f ca="1">IFERROR(IF(Loan_Not_Paid*Values_Entered,Interest,""), "")</f>
        <v>319.63193462865928</v>
      </c>
      <c r="H192" s="6">
        <f ca="1">IFERROR(IF(Loan_Not_Paid*Values_Entered,Ending_Balance,""), "")</f>
        <v>69489.719579534576</v>
      </c>
    </row>
    <row r="193" spans="2:8">
      <c r="B193" s="5">
        <f ca="1">IFERROR(IF(Loan_Not_Paid*Values_Entered,Payment_Number,""), "")</f>
        <v>181</v>
      </c>
      <c r="C193" s="3">
        <f ca="1">IFERROR(IF(Loan_Not_Paid*Values_Entered,Payment_Date,""), "")</f>
        <v>50030</v>
      </c>
      <c r="D193" s="6">
        <f ca="1">IFERROR(IF(Loan_Not_Paid*Values_Entered,Beginning_Balance,""), "")</f>
        <v>69489.719579534576</v>
      </c>
      <c r="E193" s="6">
        <f ca="1">IFERROR(IF(Loan_Not_Paid*Values_Entered,Monthly_Payment,""), "")</f>
        <v>567.78900134700234</v>
      </c>
      <c r="F193" s="6">
        <f ca="1">IFERROR(IF(Loan_Not_Paid*Values_Entered,Principal,""), "")</f>
        <v>249.29445327413555</v>
      </c>
      <c r="G193" s="6">
        <f ca="1">IFERROR(IF(Loan_Not_Paid*Values_Entered,Interest,""), "")</f>
        <v>318.49454807286679</v>
      </c>
      <c r="H193" s="6">
        <f ca="1">IFERROR(IF(Loan_Not_Paid*Values_Entered,Ending_Balance,""), "")</f>
        <v>69240.425126260438</v>
      </c>
    </row>
    <row r="194" spans="2:8">
      <c r="B194" s="5">
        <f ca="1">IFERROR(IF(Loan_Not_Paid*Values_Entered,Payment_Number,""), "")</f>
        <v>182</v>
      </c>
      <c r="C194" s="3">
        <f ca="1">IFERROR(IF(Loan_Not_Paid*Values_Entered,Payment_Date,""), "")</f>
        <v>50061</v>
      </c>
      <c r="D194" s="6">
        <f ca="1">IFERROR(IF(Loan_Not_Paid*Values_Entered,Beginning_Balance,""), "")</f>
        <v>69240.425126260438</v>
      </c>
      <c r="E194" s="6">
        <f ca="1">IFERROR(IF(Loan_Not_Paid*Values_Entered,Monthly_Payment,""), "")</f>
        <v>567.78900134700234</v>
      </c>
      <c r="F194" s="6">
        <f ca="1">IFERROR(IF(Loan_Not_Paid*Values_Entered,Principal,""), "")</f>
        <v>250.43705285164202</v>
      </c>
      <c r="G194" s="6">
        <f ca="1">IFERROR(IF(Loan_Not_Paid*Values_Entered,Interest,""), "")</f>
        <v>317.35194849536032</v>
      </c>
      <c r="H194" s="6">
        <f ca="1">IFERROR(IF(Loan_Not_Paid*Values_Entered,Ending_Balance,""), "")</f>
        <v>68989.988073408807</v>
      </c>
    </row>
    <row r="195" spans="2:8">
      <c r="B195" s="5">
        <f ca="1">IFERROR(IF(Loan_Not_Paid*Values_Entered,Payment_Number,""), "")</f>
        <v>183</v>
      </c>
      <c r="C195" s="3">
        <f ca="1">IFERROR(IF(Loan_Not_Paid*Values_Entered,Payment_Date,""), "")</f>
        <v>50092</v>
      </c>
      <c r="D195" s="6">
        <f ca="1">IFERROR(IF(Loan_Not_Paid*Values_Entered,Beginning_Balance,""), "")</f>
        <v>68989.988073408807</v>
      </c>
      <c r="E195" s="6">
        <f ca="1">IFERROR(IF(Loan_Not_Paid*Values_Entered,Monthly_Payment,""), "")</f>
        <v>567.78900134700234</v>
      </c>
      <c r="F195" s="6">
        <f ca="1">IFERROR(IF(Loan_Not_Paid*Values_Entered,Principal,""), "")</f>
        <v>251.58488934387861</v>
      </c>
      <c r="G195" s="6">
        <f ca="1">IFERROR(IF(Loan_Not_Paid*Values_Entered,Interest,""), "")</f>
        <v>316.20411200312373</v>
      </c>
      <c r="H195" s="6">
        <f ca="1">IFERROR(IF(Loan_Not_Paid*Values_Entered,Ending_Balance,""), "")</f>
        <v>68738.403184064926</v>
      </c>
    </row>
    <row r="196" spans="2:8">
      <c r="B196" s="5">
        <f ca="1">IFERROR(IF(Loan_Not_Paid*Values_Entered,Payment_Number,""), "")</f>
        <v>184</v>
      </c>
      <c r="C196" s="3">
        <f ca="1">IFERROR(IF(Loan_Not_Paid*Values_Entered,Payment_Date,""), "")</f>
        <v>50120</v>
      </c>
      <c r="D196" s="6">
        <f ca="1">IFERROR(IF(Loan_Not_Paid*Values_Entered,Beginning_Balance,""), "")</f>
        <v>68738.403184064926</v>
      </c>
      <c r="E196" s="6">
        <f ca="1">IFERROR(IF(Loan_Not_Paid*Values_Entered,Monthly_Payment,""), "")</f>
        <v>567.78900134700234</v>
      </c>
      <c r="F196" s="6">
        <f ca="1">IFERROR(IF(Loan_Not_Paid*Values_Entered,Principal,""), "")</f>
        <v>252.73798675337144</v>
      </c>
      <c r="G196" s="6">
        <f ca="1">IFERROR(IF(Loan_Not_Paid*Values_Entered,Interest,""), "")</f>
        <v>315.0510145936309</v>
      </c>
      <c r="H196" s="6">
        <f ca="1">IFERROR(IF(Loan_Not_Paid*Values_Entered,Ending_Balance,""), "")</f>
        <v>68485.665197311551</v>
      </c>
    </row>
    <row r="197" spans="2:8">
      <c r="B197" s="5">
        <f ca="1">IFERROR(IF(Loan_Not_Paid*Values_Entered,Payment_Number,""), "")</f>
        <v>185</v>
      </c>
      <c r="C197" s="3">
        <f ca="1">IFERROR(IF(Loan_Not_Paid*Values_Entered,Payment_Date,""), "")</f>
        <v>50151</v>
      </c>
      <c r="D197" s="6">
        <f ca="1">IFERROR(IF(Loan_Not_Paid*Values_Entered,Beginning_Balance,""), "")</f>
        <v>68485.665197311551</v>
      </c>
      <c r="E197" s="6">
        <f ca="1">IFERROR(IF(Loan_Not_Paid*Values_Entered,Monthly_Payment,""), "")</f>
        <v>567.78900134700234</v>
      </c>
      <c r="F197" s="6">
        <f ca="1">IFERROR(IF(Loan_Not_Paid*Values_Entered,Principal,""), "")</f>
        <v>253.89636919265774</v>
      </c>
      <c r="G197" s="6">
        <f ca="1">IFERROR(IF(Loan_Not_Paid*Values_Entered,Interest,""), "")</f>
        <v>313.8926321543446</v>
      </c>
      <c r="H197" s="6">
        <f ca="1">IFERROR(IF(Loan_Not_Paid*Values_Entered,Ending_Balance,""), "")</f>
        <v>68231.768828118889</v>
      </c>
    </row>
    <row r="198" spans="2:8">
      <c r="B198" s="5">
        <f ca="1">IFERROR(IF(Loan_Not_Paid*Values_Entered,Payment_Number,""), "")</f>
        <v>186</v>
      </c>
      <c r="C198" s="3">
        <f ca="1">IFERROR(IF(Loan_Not_Paid*Values_Entered,Payment_Date,""), "")</f>
        <v>50181</v>
      </c>
      <c r="D198" s="6">
        <f ca="1">IFERROR(IF(Loan_Not_Paid*Values_Entered,Beginning_Balance,""), "")</f>
        <v>68231.768828118889</v>
      </c>
      <c r="E198" s="6">
        <f ca="1">IFERROR(IF(Loan_Not_Paid*Values_Entered,Monthly_Payment,""), "")</f>
        <v>567.78900134700234</v>
      </c>
      <c r="F198" s="6">
        <f ca="1">IFERROR(IF(Loan_Not_Paid*Values_Entered,Principal,""), "")</f>
        <v>255.06006088479074</v>
      </c>
      <c r="G198" s="6">
        <f ca="1">IFERROR(IF(Loan_Not_Paid*Values_Entered,Interest,""), "")</f>
        <v>312.7289404622116</v>
      </c>
      <c r="H198" s="6">
        <f ca="1">IFERROR(IF(Loan_Not_Paid*Values_Entered,Ending_Balance,""), "")</f>
        <v>67976.708767234115</v>
      </c>
    </row>
    <row r="199" spans="2:8">
      <c r="B199" s="5">
        <f ca="1">IFERROR(IF(Loan_Not_Paid*Values_Entered,Payment_Number,""), "")</f>
        <v>187</v>
      </c>
      <c r="C199" s="3">
        <f ca="1">IFERROR(IF(Loan_Not_Paid*Values_Entered,Payment_Date,""), "")</f>
        <v>50212</v>
      </c>
      <c r="D199" s="6">
        <f ca="1">IFERROR(IF(Loan_Not_Paid*Values_Entered,Beginning_Balance,""), "")</f>
        <v>67976.708767234115</v>
      </c>
      <c r="E199" s="6">
        <f ca="1">IFERROR(IF(Loan_Not_Paid*Values_Entered,Monthly_Payment,""), "")</f>
        <v>567.78900134700234</v>
      </c>
      <c r="F199" s="6">
        <f ca="1">IFERROR(IF(Loan_Not_Paid*Values_Entered,Principal,""), "")</f>
        <v>256.22908616384598</v>
      </c>
      <c r="G199" s="6">
        <f ca="1">IFERROR(IF(Loan_Not_Paid*Values_Entered,Interest,""), "")</f>
        <v>311.55991518315636</v>
      </c>
      <c r="H199" s="6">
        <f ca="1">IFERROR(IF(Loan_Not_Paid*Values_Entered,Ending_Balance,""), "")</f>
        <v>67720.479681070283</v>
      </c>
    </row>
    <row r="200" spans="2:8">
      <c r="B200" s="5">
        <f ca="1">IFERROR(IF(Loan_Not_Paid*Values_Entered,Payment_Number,""), "")</f>
        <v>188</v>
      </c>
      <c r="C200" s="3">
        <f ca="1">IFERROR(IF(Loan_Not_Paid*Values_Entered,Payment_Date,""), "")</f>
        <v>50242</v>
      </c>
      <c r="D200" s="6">
        <f ca="1">IFERROR(IF(Loan_Not_Paid*Values_Entered,Beginning_Balance,""), "")</f>
        <v>67720.479681070283</v>
      </c>
      <c r="E200" s="6">
        <f ca="1">IFERROR(IF(Loan_Not_Paid*Values_Entered,Monthly_Payment,""), "")</f>
        <v>567.78900134700234</v>
      </c>
      <c r="F200" s="6">
        <f ca="1">IFERROR(IF(Loan_Not_Paid*Values_Entered,Principal,""), "")</f>
        <v>257.4034694754302</v>
      </c>
      <c r="G200" s="6">
        <f ca="1">IFERROR(IF(Loan_Not_Paid*Values_Entered,Interest,""), "")</f>
        <v>310.38553187157214</v>
      </c>
      <c r="H200" s="6">
        <f ca="1">IFERROR(IF(Loan_Not_Paid*Values_Entered,Ending_Balance,""), "")</f>
        <v>67463.076211594831</v>
      </c>
    </row>
    <row r="201" spans="2:8">
      <c r="B201" s="5">
        <f ca="1">IFERROR(IF(Loan_Not_Paid*Values_Entered,Payment_Number,""), "")</f>
        <v>189</v>
      </c>
      <c r="C201" s="3">
        <f ca="1">IFERROR(IF(Loan_Not_Paid*Values_Entered,Payment_Date,""), "")</f>
        <v>50273</v>
      </c>
      <c r="D201" s="6">
        <f ca="1">IFERROR(IF(Loan_Not_Paid*Values_Entered,Beginning_Balance,""), "")</f>
        <v>67463.076211594831</v>
      </c>
      <c r="E201" s="6">
        <f ca="1">IFERROR(IF(Loan_Not_Paid*Values_Entered,Monthly_Payment,""), "")</f>
        <v>567.78900134700234</v>
      </c>
      <c r="F201" s="6">
        <f ca="1">IFERROR(IF(Loan_Not_Paid*Values_Entered,Principal,""), "")</f>
        <v>258.58323537719269</v>
      </c>
      <c r="G201" s="6">
        <f ca="1">IFERROR(IF(Loan_Not_Paid*Values_Entered,Interest,""), "")</f>
        <v>309.20576596980965</v>
      </c>
      <c r="H201" s="6">
        <f ca="1">IFERROR(IF(Loan_Not_Paid*Values_Entered,Ending_Balance,""), "")</f>
        <v>67204.492976217618</v>
      </c>
    </row>
    <row r="202" spans="2:8">
      <c r="B202" s="5">
        <f ca="1">IFERROR(IF(Loan_Not_Paid*Values_Entered,Payment_Number,""), "")</f>
        <v>190</v>
      </c>
      <c r="C202" s="3">
        <f ca="1">IFERROR(IF(Loan_Not_Paid*Values_Entered,Payment_Date,""), "")</f>
        <v>50304</v>
      </c>
      <c r="D202" s="6">
        <f ca="1">IFERROR(IF(Loan_Not_Paid*Values_Entered,Beginning_Balance,""), "")</f>
        <v>67204.492976217618</v>
      </c>
      <c r="E202" s="6">
        <f ca="1">IFERROR(IF(Loan_Not_Paid*Values_Entered,Monthly_Payment,""), "")</f>
        <v>567.78900134700234</v>
      </c>
      <c r="F202" s="6">
        <f ca="1">IFERROR(IF(Loan_Not_Paid*Values_Entered,Principal,""), "")</f>
        <v>259.76840853933828</v>
      </c>
      <c r="G202" s="6">
        <f ca="1">IFERROR(IF(Loan_Not_Paid*Values_Entered,Interest,""), "")</f>
        <v>308.02059280766406</v>
      </c>
      <c r="H202" s="6">
        <f ca="1">IFERROR(IF(Loan_Not_Paid*Values_Entered,Ending_Balance,""), "")</f>
        <v>66944.724567678291</v>
      </c>
    </row>
    <row r="203" spans="2:8">
      <c r="B203" s="5">
        <f ca="1">IFERROR(IF(Loan_Not_Paid*Values_Entered,Payment_Number,""), "")</f>
        <v>191</v>
      </c>
      <c r="C203" s="3">
        <f ca="1">IFERROR(IF(Loan_Not_Paid*Values_Entered,Payment_Date,""), "")</f>
        <v>50334</v>
      </c>
      <c r="D203" s="6">
        <f ca="1">IFERROR(IF(Loan_Not_Paid*Values_Entered,Beginning_Balance,""), "")</f>
        <v>66944.724567678291</v>
      </c>
      <c r="E203" s="6">
        <f ca="1">IFERROR(IF(Loan_Not_Paid*Values_Entered,Monthly_Payment,""), "")</f>
        <v>567.78900134700234</v>
      </c>
      <c r="F203" s="6">
        <f ca="1">IFERROR(IF(Loan_Not_Paid*Values_Entered,Principal,""), "")</f>
        <v>260.95901374514352</v>
      </c>
      <c r="G203" s="6">
        <f ca="1">IFERROR(IF(Loan_Not_Paid*Values_Entered,Interest,""), "")</f>
        <v>306.82998760185882</v>
      </c>
      <c r="H203" s="6">
        <f ca="1">IFERROR(IF(Loan_Not_Paid*Values_Entered,Ending_Balance,""), "")</f>
        <v>66683.765553933161</v>
      </c>
    </row>
    <row r="204" spans="2:8">
      <c r="B204" s="5">
        <f ca="1">IFERROR(IF(Loan_Not_Paid*Values_Entered,Payment_Number,""), "")</f>
        <v>192</v>
      </c>
      <c r="C204" s="3">
        <f ca="1">IFERROR(IF(Loan_Not_Paid*Values_Entered,Payment_Date,""), "")</f>
        <v>50365</v>
      </c>
      <c r="D204" s="6">
        <f ca="1">IFERROR(IF(Loan_Not_Paid*Values_Entered,Beginning_Balance,""), "")</f>
        <v>66683.765553933161</v>
      </c>
      <c r="E204" s="6">
        <f ca="1">IFERROR(IF(Loan_Not_Paid*Values_Entered,Monthly_Payment,""), "")</f>
        <v>567.78900134700234</v>
      </c>
      <c r="F204" s="6">
        <f ca="1">IFERROR(IF(Loan_Not_Paid*Values_Entered,Principal,""), "")</f>
        <v>262.15507589147535</v>
      </c>
      <c r="G204" s="6">
        <f ca="1">IFERROR(IF(Loan_Not_Paid*Values_Entered,Interest,""), "")</f>
        <v>305.63392545552699</v>
      </c>
      <c r="H204" s="6">
        <f ca="1">IFERROR(IF(Loan_Not_Paid*Values_Entered,Ending_Balance,""), "")</f>
        <v>66421.610478041664</v>
      </c>
    </row>
    <row r="205" spans="2:8">
      <c r="B205" s="5">
        <f ca="1">IFERROR(IF(Loan_Not_Paid*Values_Entered,Payment_Number,""), "")</f>
        <v>193</v>
      </c>
      <c r="C205" s="3">
        <f ca="1">IFERROR(IF(Loan_Not_Paid*Values_Entered,Payment_Date,""), "")</f>
        <v>50395</v>
      </c>
      <c r="D205" s="6">
        <f ca="1">IFERROR(IF(Loan_Not_Paid*Values_Entered,Beginning_Balance,""), "")</f>
        <v>66421.610478041664</v>
      </c>
      <c r="E205" s="6">
        <f ca="1">IFERROR(IF(Loan_Not_Paid*Values_Entered,Monthly_Payment,""), "")</f>
        <v>567.78900134700234</v>
      </c>
      <c r="F205" s="6">
        <f ca="1">IFERROR(IF(Loan_Not_Paid*Values_Entered,Principal,""), "")</f>
        <v>263.35661998931135</v>
      </c>
      <c r="G205" s="6">
        <f ca="1">IFERROR(IF(Loan_Not_Paid*Values_Entered,Interest,""), "")</f>
        <v>304.43238135769099</v>
      </c>
      <c r="H205" s="6">
        <f ca="1">IFERROR(IF(Loan_Not_Paid*Values_Entered,Ending_Balance,""), "")</f>
        <v>66158.253858052369</v>
      </c>
    </row>
    <row r="206" spans="2:8">
      <c r="B206" s="5">
        <f ca="1">IFERROR(IF(Loan_Not_Paid*Values_Entered,Payment_Number,""), "")</f>
        <v>194</v>
      </c>
      <c r="C206" s="3">
        <f ca="1">IFERROR(IF(Loan_Not_Paid*Values_Entered,Payment_Date,""), "")</f>
        <v>50426</v>
      </c>
      <c r="D206" s="6">
        <f ca="1">IFERROR(IF(Loan_Not_Paid*Values_Entered,Beginning_Balance,""), "")</f>
        <v>66158.253858052369</v>
      </c>
      <c r="E206" s="6">
        <f ca="1">IFERROR(IF(Loan_Not_Paid*Values_Entered,Monthly_Payment,""), "")</f>
        <v>567.78900134700234</v>
      </c>
      <c r="F206" s="6">
        <f ca="1">IFERROR(IF(Loan_Not_Paid*Values_Entered,Principal,""), "")</f>
        <v>264.5636711642623</v>
      </c>
      <c r="G206" s="6">
        <f ca="1">IFERROR(IF(Loan_Not_Paid*Values_Entered,Interest,""), "")</f>
        <v>303.22533018274004</v>
      </c>
      <c r="H206" s="6">
        <f ca="1">IFERROR(IF(Loan_Not_Paid*Values_Entered,Ending_Balance,""), "")</f>
        <v>65893.690186888125</v>
      </c>
    </row>
    <row r="207" spans="2:8">
      <c r="B207" s="5">
        <f ca="1">IFERROR(IF(Loan_Not_Paid*Values_Entered,Payment_Number,""), "")</f>
        <v>195</v>
      </c>
      <c r="C207" s="3">
        <f ca="1">IFERROR(IF(Loan_Not_Paid*Values_Entered,Payment_Date,""), "")</f>
        <v>50457</v>
      </c>
      <c r="D207" s="6">
        <f ca="1">IFERROR(IF(Loan_Not_Paid*Values_Entered,Beginning_Balance,""), "")</f>
        <v>65893.690186888125</v>
      </c>
      <c r="E207" s="6">
        <f ca="1">IFERROR(IF(Loan_Not_Paid*Values_Entered,Monthly_Payment,""), "")</f>
        <v>567.78900134700234</v>
      </c>
      <c r="F207" s="6">
        <f ca="1">IFERROR(IF(Loan_Not_Paid*Values_Entered,Principal,""), "")</f>
        <v>265.77625465709843</v>
      </c>
      <c r="G207" s="6">
        <f ca="1">IFERROR(IF(Loan_Not_Paid*Values_Entered,Interest,""), "")</f>
        <v>302.01274668990391</v>
      </c>
      <c r="H207" s="6">
        <f ca="1">IFERROR(IF(Loan_Not_Paid*Values_Entered,Ending_Balance,""), "")</f>
        <v>65627.913932230993</v>
      </c>
    </row>
    <row r="208" spans="2:8">
      <c r="B208" s="5">
        <f ca="1">IFERROR(IF(Loan_Not_Paid*Values_Entered,Payment_Number,""), "")</f>
        <v>196</v>
      </c>
      <c r="C208" s="3">
        <f ca="1">IFERROR(IF(Loan_Not_Paid*Values_Entered,Payment_Date,""), "")</f>
        <v>50485</v>
      </c>
      <c r="D208" s="6">
        <f ca="1">IFERROR(IF(Loan_Not_Paid*Values_Entered,Beginning_Balance,""), "")</f>
        <v>65627.913932230993</v>
      </c>
      <c r="E208" s="6">
        <f ca="1">IFERROR(IF(Loan_Not_Paid*Values_Entered,Monthly_Payment,""), "")</f>
        <v>567.78900134700234</v>
      </c>
      <c r="F208" s="6">
        <f ca="1">IFERROR(IF(Loan_Not_Paid*Values_Entered,Principal,""), "")</f>
        <v>266.99439582427698</v>
      </c>
      <c r="G208" s="6">
        <f ca="1">IFERROR(IF(Loan_Not_Paid*Values_Entered,Interest,""), "")</f>
        <v>300.79460552272536</v>
      </c>
      <c r="H208" s="6">
        <f ca="1">IFERROR(IF(Loan_Not_Paid*Values_Entered,Ending_Balance,""), "")</f>
        <v>65360.919536406727</v>
      </c>
    </row>
    <row r="209" spans="2:8">
      <c r="B209" s="5">
        <f ca="1">IFERROR(IF(Loan_Not_Paid*Values_Entered,Payment_Number,""), "")</f>
        <v>197</v>
      </c>
      <c r="C209" s="3">
        <f ca="1">IFERROR(IF(Loan_Not_Paid*Values_Entered,Payment_Date,""), "")</f>
        <v>50516</v>
      </c>
      <c r="D209" s="6">
        <f ca="1">IFERROR(IF(Loan_Not_Paid*Values_Entered,Beginning_Balance,""), "")</f>
        <v>65360.919536406727</v>
      </c>
      <c r="E209" s="6">
        <f ca="1">IFERROR(IF(Loan_Not_Paid*Values_Entered,Monthly_Payment,""), "")</f>
        <v>567.78900134700234</v>
      </c>
      <c r="F209" s="6">
        <f ca="1">IFERROR(IF(Loan_Not_Paid*Values_Entered,Principal,""), "")</f>
        <v>268.21812013847153</v>
      </c>
      <c r="G209" s="6">
        <f ca="1">IFERROR(IF(Loan_Not_Paid*Values_Entered,Interest,""), "")</f>
        <v>299.57088120853081</v>
      </c>
      <c r="H209" s="6">
        <f ca="1">IFERROR(IF(Loan_Not_Paid*Values_Entered,Ending_Balance,""), "")</f>
        <v>65092.701416268275</v>
      </c>
    </row>
    <row r="210" spans="2:8">
      <c r="B210" s="5">
        <f ca="1">IFERROR(IF(Loan_Not_Paid*Values_Entered,Payment_Number,""), "")</f>
        <v>198</v>
      </c>
      <c r="C210" s="3">
        <f ca="1">IFERROR(IF(Loan_Not_Paid*Values_Entered,Payment_Date,""), "")</f>
        <v>50546</v>
      </c>
      <c r="D210" s="6">
        <f ca="1">IFERROR(IF(Loan_Not_Paid*Values_Entered,Beginning_Balance,""), "")</f>
        <v>65092.701416268275</v>
      </c>
      <c r="E210" s="6">
        <f ca="1">IFERROR(IF(Loan_Not_Paid*Values_Entered,Monthly_Payment,""), "")</f>
        <v>567.78900134700234</v>
      </c>
      <c r="F210" s="6">
        <f ca="1">IFERROR(IF(Loan_Not_Paid*Values_Entered,Principal,""), "")</f>
        <v>269.44745318910606</v>
      </c>
      <c r="G210" s="6">
        <f ca="1">IFERROR(IF(Loan_Not_Paid*Values_Entered,Interest,""), "")</f>
        <v>298.34154815789628</v>
      </c>
      <c r="H210" s="6">
        <f ca="1">IFERROR(IF(Loan_Not_Paid*Values_Entered,Ending_Balance,""), "")</f>
        <v>64823.253963079129</v>
      </c>
    </row>
    <row r="211" spans="2:8">
      <c r="B211" s="5">
        <f ca="1">IFERROR(IF(Loan_Not_Paid*Values_Entered,Payment_Number,""), "")</f>
        <v>199</v>
      </c>
      <c r="C211" s="3">
        <f ca="1">IFERROR(IF(Loan_Not_Paid*Values_Entered,Payment_Date,""), "")</f>
        <v>50577</v>
      </c>
      <c r="D211" s="6">
        <f ca="1">IFERROR(IF(Loan_Not_Paid*Values_Entered,Beginning_Balance,""), "")</f>
        <v>64823.253963079129</v>
      </c>
      <c r="E211" s="6">
        <f ca="1">IFERROR(IF(Loan_Not_Paid*Values_Entered,Monthly_Payment,""), "")</f>
        <v>567.78900134700234</v>
      </c>
      <c r="F211" s="6">
        <f ca="1">IFERROR(IF(Loan_Not_Paid*Values_Entered,Principal,""), "")</f>
        <v>270.68242068288964</v>
      </c>
      <c r="G211" s="6">
        <f ca="1">IFERROR(IF(Loan_Not_Paid*Values_Entered,Interest,""), "")</f>
        <v>297.1065806641127</v>
      </c>
      <c r="H211" s="6">
        <f ca="1">IFERROR(IF(Loan_Not_Paid*Values_Entered,Ending_Balance,""), "")</f>
        <v>64552.571542396239</v>
      </c>
    </row>
    <row r="212" spans="2:8">
      <c r="B212" s="5">
        <f ca="1">IFERROR(IF(Loan_Not_Paid*Values_Entered,Payment_Number,""), "")</f>
        <v>200</v>
      </c>
      <c r="C212" s="3">
        <f ca="1">IFERROR(IF(Loan_Not_Paid*Values_Entered,Payment_Date,""), "")</f>
        <v>50607</v>
      </c>
      <c r="D212" s="6">
        <f ca="1">IFERROR(IF(Loan_Not_Paid*Values_Entered,Beginning_Balance,""), "")</f>
        <v>64552.571542396239</v>
      </c>
      <c r="E212" s="6">
        <f ca="1">IFERROR(IF(Loan_Not_Paid*Values_Entered,Monthly_Payment,""), "")</f>
        <v>567.78900134700234</v>
      </c>
      <c r="F212" s="6">
        <f ca="1">IFERROR(IF(Loan_Not_Paid*Values_Entered,Principal,""), "")</f>
        <v>271.9230484443529</v>
      </c>
      <c r="G212" s="6">
        <f ca="1">IFERROR(IF(Loan_Not_Paid*Values_Entered,Interest,""), "")</f>
        <v>295.86595290264944</v>
      </c>
      <c r="H212" s="6">
        <f ca="1">IFERROR(IF(Loan_Not_Paid*Values_Entered,Ending_Balance,""), "")</f>
        <v>64280.648493951914</v>
      </c>
    </row>
    <row r="213" spans="2:8">
      <c r="B213" s="5">
        <f ca="1">IFERROR(IF(Loan_Not_Paid*Values_Entered,Payment_Number,""), "")</f>
        <v>201</v>
      </c>
      <c r="C213" s="3">
        <f ca="1">IFERROR(IF(Loan_Not_Paid*Values_Entered,Payment_Date,""), "")</f>
        <v>50638</v>
      </c>
      <c r="D213" s="6">
        <f ca="1">IFERROR(IF(Loan_Not_Paid*Values_Entered,Beginning_Balance,""), "")</f>
        <v>64280.648493951914</v>
      </c>
      <c r="E213" s="6">
        <f ca="1">IFERROR(IF(Loan_Not_Paid*Values_Entered,Monthly_Payment,""), "")</f>
        <v>567.78900134700234</v>
      </c>
      <c r="F213" s="6">
        <f ca="1">IFERROR(IF(Loan_Not_Paid*Values_Entered,Principal,""), "")</f>
        <v>273.16936241638939</v>
      </c>
      <c r="G213" s="6">
        <f ca="1">IFERROR(IF(Loan_Not_Paid*Values_Entered,Interest,""), "")</f>
        <v>294.61963893061295</v>
      </c>
      <c r="H213" s="6">
        <f ca="1">IFERROR(IF(Loan_Not_Paid*Values_Entered,Ending_Balance,""), "")</f>
        <v>64007.47913153554</v>
      </c>
    </row>
    <row r="214" spans="2:8">
      <c r="B214" s="5">
        <f ca="1">IFERROR(IF(Loan_Not_Paid*Values_Entered,Payment_Number,""), "")</f>
        <v>202</v>
      </c>
      <c r="C214" s="3">
        <f ca="1">IFERROR(IF(Loan_Not_Paid*Values_Entered,Payment_Date,""), "")</f>
        <v>50669</v>
      </c>
      <c r="D214" s="6">
        <f ca="1">IFERROR(IF(Loan_Not_Paid*Values_Entered,Beginning_Balance,""), "")</f>
        <v>64007.47913153554</v>
      </c>
      <c r="E214" s="6">
        <f ca="1">IFERROR(IF(Loan_Not_Paid*Values_Entered,Monthly_Payment,""), "")</f>
        <v>567.78900134700234</v>
      </c>
      <c r="F214" s="6">
        <f ca="1">IFERROR(IF(Loan_Not_Paid*Values_Entered,Principal,""), "")</f>
        <v>274.42138866079779</v>
      </c>
      <c r="G214" s="6">
        <f ca="1">IFERROR(IF(Loan_Not_Paid*Values_Entered,Interest,""), "")</f>
        <v>293.36761268620455</v>
      </c>
      <c r="H214" s="6">
        <f ca="1">IFERROR(IF(Loan_Not_Paid*Values_Entered,Ending_Balance,""), "")</f>
        <v>63733.05774287472</v>
      </c>
    </row>
    <row r="215" spans="2:8">
      <c r="B215" s="5">
        <f ca="1">IFERROR(IF(Loan_Not_Paid*Values_Entered,Payment_Number,""), "")</f>
        <v>203</v>
      </c>
      <c r="C215" s="3">
        <f ca="1">IFERROR(IF(Loan_Not_Paid*Values_Entered,Payment_Date,""), "")</f>
        <v>50699</v>
      </c>
      <c r="D215" s="6">
        <f ca="1">IFERROR(IF(Loan_Not_Paid*Values_Entered,Beginning_Balance,""), "")</f>
        <v>63733.05774287472</v>
      </c>
      <c r="E215" s="6">
        <f ca="1">IFERROR(IF(Loan_Not_Paid*Values_Entered,Monthly_Payment,""), "")</f>
        <v>567.78900134700234</v>
      </c>
      <c r="F215" s="6">
        <f ca="1">IFERROR(IF(Loan_Not_Paid*Values_Entered,Principal,""), "")</f>
        <v>275.67915335882651</v>
      </c>
      <c r="G215" s="6">
        <f ca="1">IFERROR(IF(Loan_Not_Paid*Values_Entered,Interest,""), "")</f>
        <v>292.10984798817583</v>
      </c>
      <c r="H215" s="6">
        <f ca="1">IFERROR(IF(Loan_Not_Paid*Values_Entered,Ending_Balance,""), "")</f>
        <v>63457.378589515894</v>
      </c>
    </row>
    <row r="216" spans="2:8">
      <c r="B216" s="5">
        <f ca="1">IFERROR(IF(Loan_Not_Paid*Values_Entered,Payment_Number,""), "")</f>
        <v>204</v>
      </c>
      <c r="C216" s="3">
        <f ca="1">IFERROR(IF(Loan_Not_Paid*Values_Entered,Payment_Date,""), "")</f>
        <v>50730</v>
      </c>
      <c r="D216" s="6">
        <f ca="1">IFERROR(IF(Loan_Not_Paid*Values_Entered,Beginning_Balance,""), "")</f>
        <v>63457.378589515894</v>
      </c>
      <c r="E216" s="6">
        <f ca="1">IFERROR(IF(Loan_Not_Paid*Values_Entered,Monthly_Payment,""), "")</f>
        <v>567.78900134700234</v>
      </c>
      <c r="F216" s="6">
        <f ca="1">IFERROR(IF(Loan_Not_Paid*Values_Entered,Principal,""), "")</f>
        <v>276.94268281172117</v>
      </c>
      <c r="G216" s="6">
        <f ca="1">IFERROR(IF(Loan_Not_Paid*Values_Entered,Interest,""), "")</f>
        <v>290.84631853528117</v>
      </c>
      <c r="H216" s="6">
        <f ca="1">IFERROR(IF(Loan_Not_Paid*Values_Entered,Ending_Balance,""), "")</f>
        <v>63180.435906704166</v>
      </c>
    </row>
    <row r="217" spans="2:8">
      <c r="B217" s="5">
        <f ca="1">IFERROR(IF(Loan_Not_Paid*Values_Entered,Payment_Number,""), "")</f>
        <v>205</v>
      </c>
      <c r="C217" s="3">
        <f ca="1">IFERROR(IF(Loan_Not_Paid*Values_Entered,Payment_Date,""), "")</f>
        <v>50760</v>
      </c>
      <c r="D217" s="6">
        <f ca="1">IFERROR(IF(Loan_Not_Paid*Values_Entered,Beginning_Balance,""), "")</f>
        <v>63180.435906704166</v>
      </c>
      <c r="E217" s="6">
        <f ca="1">IFERROR(IF(Loan_Not_Paid*Values_Entered,Monthly_Payment,""), "")</f>
        <v>567.78900134700234</v>
      </c>
      <c r="F217" s="6">
        <f ca="1">IFERROR(IF(Loan_Not_Paid*Values_Entered,Principal,""), "")</f>
        <v>278.21200344127493</v>
      </c>
      <c r="G217" s="6">
        <f ca="1">IFERROR(IF(Loan_Not_Paid*Values_Entered,Interest,""), "")</f>
        <v>289.57699790572741</v>
      </c>
      <c r="H217" s="6">
        <f ca="1">IFERROR(IF(Loan_Not_Paid*Values_Entered,Ending_Balance,""), "")</f>
        <v>62902.2239032629</v>
      </c>
    </row>
    <row r="218" spans="2:8">
      <c r="B218" s="5">
        <f ca="1">IFERROR(IF(Loan_Not_Paid*Values_Entered,Payment_Number,""), "")</f>
        <v>206</v>
      </c>
      <c r="C218" s="3">
        <f ca="1">IFERROR(IF(Loan_Not_Paid*Values_Entered,Payment_Date,""), "")</f>
        <v>50791</v>
      </c>
      <c r="D218" s="6">
        <f ca="1">IFERROR(IF(Loan_Not_Paid*Values_Entered,Beginning_Balance,""), "")</f>
        <v>62902.2239032629</v>
      </c>
      <c r="E218" s="6">
        <f ca="1">IFERROR(IF(Loan_Not_Paid*Values_Entered,Monthly_Payment,""), "")</f>
        <v>567.78900134700234</v>
      </c>
      <c r="F218" s="6">
        <f ca="1">IFERROR(IF(Loan_Not_Paid*Values_Entered,Principal,""), "")</f>
        <v>279.48714179038069</v>
      </c>
      <c r="G218" s="6">
        <f ca="1">IFERROR(IF(Loan_Not_Paid*Values_Entered,Interest,""), "")</f>
        <v>288.30185955662165</v>
      </c>
      <c r="H218" s="6">
        <f ca="1">IFERROR(IF(Loan_Not_Paid*Values_Entered,Ending_Balance,""), "")</f>
        <v>62622.736761472508</v>
      </c>
    </row>
    <row r="219" spans="2:8">
      <c r="B219" s="5">
        <f ca="1">IFERROR(IF(Loan_Not_Paid*Values_Entered,Payment_Number,""), "")</f>
        <v>207</v>
      </c>
      <c r="C219" s="3">
        <f ca="1">IFERROR(IF(Loan_Not_Paid*Values_Entered,Payment_Date,""), "")</f>
        <v>50822</v>
      </c>
      <c r="D219" s="6">
        <f ca="1">IFERROR(IF(Loan_Not_Paid*Values_Entered,Beginning_Balance,""), "")</f>
        <v>62622.736761472508</v>
      </c>
      <c r="E219" s="6">
        <f ca="1">IFERROR(IF(Loan_Not_Paid*Values_Entered,Monthly_Payment,""), "")</f>
        <v>567.78900134700234</v>
      </c>
      <c r="F219" s="6">
        <f ca="1">IFERROR(IF(Loan_Not_Paid*Values_Entered,Principal,""), "")</f>
        <v>280.76812452358666</v>
      </c>
      <c r="G219" s="6">
        <f ca="1">IFERROR(IF(Loan_Not_Paid*Values_Entered,Interest,""), "")</f>
        <v>287.02087682341568</v>
      </c>
      <c r="H219" s="6">
        <f ca="1">IFERROR(IF(Loan_Not_Paid*Values_Entered,Ending_Balance,""), "")</f>
        <v>62341.968636948935</v>
      </c>
    </row>
    <row r="220" spans="2:8">
      <c r="B220" s="5">
        <f ca="1">IFERROR(IF(Loan_Not_Paid*Values_Entered,Payment_Number,""), "")</f>
        <v>208</v>
      </c>
      <c r="C220" s="3">
        <f ca="1">IFERROR(IF(Loan_Not_Paid*Values_Entered,Payment_Date,""), "")</f>
        <v>50850</v>
      </c>
      <c r="D220" s="6">
        <f ca="1">IFERROR(IF(Loan_Not_Paid*Values_Entered,Beginning_Balance,""), "")</f>
        <v>62341.968636948935</v>
      </c>
      <c r="E220" s="6">
        <f ca="1">IFERROR(IF(Loan_Not_Paid*Values_Entered,Monthly_Payment,""), "")</f>
        <v>567.78900134700234</v>
      </c>
      <c r="F220" s="6">
        <f ca="1">IFERROR(IF(Loan_Not_Paid*Values_Entered,Principal,""), "")</f>
        <v>282.05497842765305</v>
      </c>
      <c r="G220" s="6">
        <f ca="1">IFERROR(IF(Loan_Not_Paid*Values_Entered,Interest,""), "")</f>
        <v>285.73402291934929</v>
      </c>
      <c r="H220" s="6">
        <f ca="1">IFERROR(IF(Loan_Not_Paid*Values_Entered,Ending_Balance,""), "")</f>
        <v>62059.913658521284</v>
      </c>
    </row>
    <row r="221" spans="2:8">
      <c r="B221" s="5">
        <f ca="1">IFERROR(IF(Loan_Not_Paid*Values_Entered,Payment_Number,""), "")</f>
        <v>209</v>
      </c>
      <c r="C221" s="3">
        <f ca="1">IFERROR(IF(Loan_Not_Paid*Values_Entered,Payment_Date,""), "")</f>
        <v>50881</v>
      </c>
      <c r="D221" s="6">
        <f ca="1">IFERROR(IF(Loan_Not_Paid*Values_Entered,Beginning_Balance,""), "")</f>
        <v>62059.913658521284</v>
      </c>
      <c r="E221" s="6">
        <f ca="1">IFERROR(IF(Loan_Not_Paid*Values_Entered,Monthly_Payment,""), "")</f>
        <v>567.78900134700234</v>
      </c>
      <c r="F221" s="6">
        <f ca="1">IFERROR(IF(Loan_Not_Paid*Values_Entered,Principal,""), "")</f>
        <v>283.34773041211309</v>
      </c>
      <c r="G221" s="6">
        <f ca="1">IFERROR(IF(Loan_Not_Paid*Values_Entered,Interest,""), "")</f>
        <v>284.44127093488925</v>
      </c>
      <c r="H221" s="6">
        <f ca="1">IFERROR(IF(Loan_Not_Paid*Values_Entered,Ending_Balance,""), "")</f>
        <v>61776.565928109165</v>
      </c>
    </row>
    <row r="222" spans="2:8">
      <c r="B222" s="5">
        <f ca="1">IFERROR(IF(Loan_Not_Paid*Values_Entered,Payment_Number,""), "")</f>
        <v>210</v>
      </c>
      <c r="C222" s="3">
        <f ca="1">IFERROR(IF(Loan_Not_Paid*Values_Entered,Payment_Date,""), "")</f>
        <v>50911</v>
      </c>
      <c r="D222" s="6">
        <f ca="1">IFERROR(IF(Loan_Not_Paid*Values_Entered,Beginning_Balance,""), "")</f>
        <v>61776.565928109165</v>
      </c>
      <c r="E222" s="6">
        <f ca="1">IFERROR(IF(Loan_Not_Paid*Values_Entered,Monthly_Payment,""), "")</f>
        <v>567.78900134700234</v>
      </c>
      <c r="F222" s="6">
        <f ca="1">IFERROR(IF(Loan_Not_Paid*Values_Entered,Principal,""), "")</f>
        <v>284.64640750983534</v>
      </c>
      <c r="G222" s="6">
        <f ca="1">IFERROR(IF(Loan_Not_Paid*Values_Entered,Interest,""), "")</f>
        <v>283.142593837167</v>
      </c>
      <c r="H222" s="6">
        <f ca="1">IFERROR(IF(Loan_Not_Paid*Values_Entered,Ending_Balance,""), "")</f>
        <v>61491.919520599331</v>
      </c>
    </row>
    <row r="223" spans="2:8">
      <c r="B223" s="5">
        <f ca="1">IFERROR(IF(Loan_Not_Paid*Values_Entered,Payment_Number,""), "")</f>
        <v>211</v>
      </c>
      <c r="C223" s="3">
        <f ca="1">IFERROR(IF(Loan_Not_Paid*Values_Entered,Payment_Date,""), "")</f>
        <v>50942</v>
      </c>
      <c r="D223" s="6">
        <f ca="1">IFERROR(IF(Loan_Not_Paid*Values_Entered,Beginning_Balance,""), "")</f>
        <v>61491.919520599331</v>
      </c>
      <c r="E223" s="6">
        <f ca="1">IFERROR(IF(Loan_Not_Paid*Values_Entered,Monthly_Payment,""), "")</f>
        <v>567.78900134700234</v>
      </c>
      <c r="F223" s="6">
        <f ca="1">IFERROR(IF(Loan_Not_Paid*Values_Entered,Principal,""), "")</f>
        <v>285.95103687758876</v>
      </c>
      <c r="G223" s="6">
        <f ca="1">IFERROR(IF(Loan_Not_Paid*Values_Entered,Interest,""), "")</f>
        <v>281.83796446941358</v>
      </c>
      <c r="H223" s="6">
        <f ca="1">IFERROR(IF(Loan_Not_Paid*Values_Entered,Ending_Balance,""), "")</f>
        <v>61205.96848372175</v>
      </c>
    </row>
    <row r="224" spans="2:8">
      <c r="B224" s="5">
        <f ca="1">IFERROR(IF(Loan_Not_Paid*Values_Entered,Payment_Number,""), "")</f>
        <v>212</v>
      </c>
      <c r="C224" s="3">
        <f ca="1">IFERROR(IF(Loan_Not_Paid*Values_Entered,Payment_Date,""), "")</f>
        <v>50972</v>
      </c>
      <c r="D224" s="6">
        <f ca="1">IFERROR(IF(Loan_Not_Paid*Values_Entered,Beginning_Balance,""), "")</f>
        <v>61205.96848372175</v>
      </c>
      <c r="E224" s="6">
        <f ca="1">IFERROR(IF(Loan_Not_Paid*Values_Entered,Monthly_Payment,""), "")</f>
        <v>567.78900134700234</v>
      </c>
      <c r="F224" s="6">
        <f ca="1">IFERROR(IF(Loan_Not_Paid*Values_Entered,Principal,""), "")</f>
        <v>287.26164579661099</v>
      </c>
      <c r="G224" s="6">
        <f ca="1">IFERROR(IF(Loan_Not_Paid*Values_Entered,Interest,""), "")</f>
        <v>280.52735555039135</v>
      </c>
      <c r="H224" s="6">
        <f ca="1">IFERROR(IF(Loan_Not_Paid*Values_Entered,Ending_Balance,""), "")</f>
        <v>60918.706837925129</v>
      </c>
    </row>
    <row r="225" spans="2:8">
      <c r="B225" s="5">
        <f ca="1">IFERROR(IF(Loan_Not_Paid*Values_Entered,Payment_Number,""), "")</f>
        <v>213</v>
      </c>
      <c r="C225" s="3">
        <f ca="1">IFERROR(IF(Loan_Not_Paid*Values_Entered,Payment_Date,""), "")</f>
        <v>51003</v>
      </c>
      <c r="D225" s="6">
        <f ca="1">IFERROR(IF(Loan_Not_Paid*Values_Entered,Beginning_Balance,""), "")</f>
        <v>60918.706837925129</v>
      </c>
      <c r="E225" s="6">
        <f ca="1">IFERROR(IF(Loan_Not_Paid*Values_Entered,Monthly_Payment,""), "")</f>
        <v>567.78900134700234</v>
      </c>
      <c r="F225" s="6">
        <f ca="1">IFERROR(IF(Loan_Not_Paid*Values_Entered,Principal,""), "")</f>
        <v>288.57826167317882</v>
      </c>
      <c r="G225" s="6">
        <f ca="1">IFERROR(IF(Loan_Not_Paid*Values_Entered,Interest,""), "")</f>
        <v>279.21073967382353</v>
      </c>
      <c r="H225" s="6">
        <f ca="1">IFERROR(IF(Loan_Not_Paid*Values_Entered,Ending_Balance,""), "")</f>
        <v>60630.12857625194</v>
      </c>
    </row>
    <row r="226" spans="2:8">
      <c r="B226" s="5">
        <f ca="1">IFERROR(IF(Loan_Not_Paid*Values_Entered,Payment_Number,""), "")</f>
        <v>214</v>
      </c>
      <c r="C226" s="3">
        <f ca="1">IFERROR(IF(Loan_Not_Paid*Values_Entered,Payment_Date,""), "")</f>
        <v>51034</v>
      </c>
      <c r="D226" s="6">
        <f ca="1">IFERROR(IF(Loan_Not_Paid*Values_Entered,Beginning_Balance,""), "")</f>
        <v>60630.12857625194</v>
      </c>
      <c r="E226" s="6">
        <f ca="1">IFERROR(IF(Loan_Not_Paid*Values_Entered,Monthly_Payment,""), "")</f>
        <v>567.78900134700234</v>
      </c>
      <c r="F226" s="6">
        <f ca="1">IFERROR(IF(Loan_Not_Paid*Values_Entered,Principal,""), "")</f>
        <v>289.90091203918092</v>
      </c>
      <c r="G226" s="6">
        <f ca="1">IFERROR(IF(Loan_Not_Paid*Values_Entered,Interest,""), "")</f>
        <v>277.88808930782142</v>
      </c>
      <c r="H226" s="6">
        <f ca="1">IFERROR(IF(Loan_Not_Paid*Values_Entered,Ending_Balance,""), "")</f>
        <v>60340.227664212784</v>
      </c>
    </row>
    <row r="227" spans="2:8">
      <c r="B227" s="5">
        <f ca="1">IFERROR(IF(Loan_Not_Paid*Values_Entered,Payment_Number,""), "")</f>
        <v>215</v>
      </c>
      <c r="C227" s="3">
        <f ca="1">IFERROR(IF(Loan_Not_Paid*Values_Entered,Payment_Date,""), "")</f>
        <v>51064</v>
      </c>
      <c r="D227" s="6">
        <f ca="1">IFERROR(IF(Loan_Not_Paid*Values_Entered,Beginning_Balance,""), "")</f>
        <v>60340.227664212784</v>
      </c>
      <c r="E227" s="6">
        <f ca="1">IFERROR(IF(Loan_Not_Paid*Values_Entered,Monthly_Payment,""), "")</f>
        <v>567.78900134700234</v>
      </c>
      <c r="F227" s="6">
        <f ca="1">IFERROR(IF(Loan_Not_Paid*Values_Entered,Principal,""), "")</f>
        <v>291.22962455269374</v>
      </c>
      <c r="G227" s="6">
        <f ca="1">IFERROR(IF(Loan_Not_Paid*Values_Entered,Interest,""), "")</f>
        <v>276.5593767943086</v>
      </c>
      <c r="H227" s="6">
        <f ca="1">IFERROR(IF(Loan_Not_Paid*Values_Entered,Ending_Balance,""), "")</f>
        <v>60048.998039660015</v>
      </c>
    </row>
    <row r="228" spans="2:8">
      <c r="B228" s="5">
        <f ca="1">IFERROR(IF(Loan_Not_Paid*Values_Entered,Payment_Number,""), "")</f>
        <v>216</v>
      </c>
      <c r="C228" s="3">
        <f ca="1">IFERROR(IF(Loan_Not_Paid*Values_Entered,Payment_Date,""), "")</f>
        <v>51095</v>
      </c>
      <c r="D228" s="6">
        <f ca="1">IFERROR(IF(Loan_Not_Paid*Values_Entered,Beginning_Balance,""), "")</f>
        <v>60048.998039660015</v>
      </c>
      <c r="E228" s="6">
        <f ca="1">IFERROR(IF(Loan_Not_Paid*Values_Entered,Monthly_Payment,""), "")</f>
        <v>567.78900134700234</v>
      </c>
      <c r="F228" s="6">
        <f ca="1">IFERROR(IF(Loan_Not_Paid*Values_Entered,Principal,""), "")</f>
        <v>292.56442699856058</v>
      </c>
      <c r="G228" s="6">
        <f ca="1">IFERROR(IF(Loan_Not_Paid*Values_Entered,Interest,""), "")</f>
        <v>275.22457434844176</v>
      </c>
      <c r="H228" s="6">
        <f ca="1">IFERROR(IF(Loan_Not_Paid*Values_Entered,Ending_Balance,""), "")</f>
        <v>59756.433612661465</v>
      </c>
    </row>
    <row r="229" spans="2:8">
      <c r="B229" s="5">
        <f ca="1">IFERROR(IF(Loan_Not_Paid*Values_Entered,Payment_Number,""), "")</f>
        <v>217</v>
      </c>
      <c r="C229" s="3">
        <f ca="1">IFERROR(IF(Loan_Not_Paid*Values_Entered,Payment_Date,""), "")</f>
        <v>51125</v>
      </c>
      <c r="D229" s="6">
        <f ca="1">IFERROR(IF(Loan_Not_Paid*Values_Entered,Beginning_Balance,""), "")</f>
        <v>59756.433612661465</v>
      </c>
      <c r="E229" s="6">
        <f ca="1">IFERROR(IF(Loan_Not_Paid*Values_Entered,Monthly_Payment,""), "")</f>
        <v>567.78900134700234</v>
      </c>
      <c r="F229" s="6">
        <f ca="1">IFERROR(IF(Loan_Not_Paid*Values_Entered,Principal,""), "")</f>
        <v>293.90534728897063</v>
      </c>
      <c r="G229" s="6">
        <f ca="1">IFERROR(IF(Loan_Not_Paid*Values_Entered,Interest,""), "")</f>
        <v>273.88365405803171</v>
      </c>
      <c r="H229" s="6">
        <f ca="1">IFERROR(IF(Loan_Not_Paid*Values_Entered,Ending_Balance,""), "")</f>
        <v>59462.52826537253</v>
      </c>
    </row>
    <row r="230" spans="2:8">
      <c r="B230" s="5">
        <f ca="1">IFERROR(IF(Loan_Not_Paid*Values_Entered,Payment_Number,""), "")</f>
        <v>218</v>
      </c>
      <c r="C230" s="3">
        <f ca="1">IFERROR(IF(Loan_Not_Paid*Values_Entered,Payment_Date,""), "")</f>
        <v>51156</v>
      </c>
      <c r="D230" s="6">
        <f ca="1">IFERROR(IF(Loan_Not_Paid*Values_Entered,Beginning_Balance,""), "")</f>
        <v>59462.52826537253</v>
      </c>
      <c r="E230" s="6">
        <f ca="1">IFERROR(IF(Loan_Not_Paid*Values_Entered,Monthly_Payment,""), "")</f>
        <v>567.78900134700234</v>
      </c>
      <c r="F230" s="6">
        <f ca="1">IFERROR(IF(Loan_Not_Paid*Values_Entered,Principal,""), "")</f>
        <v>295.25241346404493</v>
      </c>
      <c r="G230" s="6">
        <f ca="1">IFERROR(IF(Loan_Not_Paid*Values_Entered,Interest,""), "")</f>
        <v>272.53658788295741</v>
      </c>
      <c r="H230" s="6">
        <f ca="1">IFERROR(IF(Loan_Not_Paid*Values_Entered,Ending_Balance,""), "")</f>
        <v>59167.27585190846</v>
      </c>
    </row>
    <row r="231" spans="2:8">
      <c r="B231" s="5">
        <f ca="1">IFERROR(IF(Loan_Not_Paid*Values_Entered,Payment_Number,""), "")</f>
        <v>219</v>
      </c>
      <c r="C231" s="3">
        <f ca="1">IFERROR(IF(Loan_Not_Paid*Values_Entered,Payment_Date,""), "")</f>
        <v>51187</v>
      </c>
      <c r="D231" s="6">
        <f ca="1">IFERROR(IF(Loan_Not_Paid*Values_Entered,Beginning_Balance,""), "")</f>
        <v>59167.27585190846</v>
      </c>
      <c r="E231" s="6">
        <f ca="1">IFERROR(IF(Loan_Not_Paid*Values_Entered,Monthly_Payment,""), "")</f>
        <v>567.78900134700234</v>
      </c>
      <c r="F231" s="6">
        <f ca="1">IFERROR(IF(Loan_Not_Paid*Values_Entered,Principal,""), "")</f>
        <v>296.60565369242192</v>
      </c>
      <c r="G231" s="6">
        <f ca="1">IFERROR(IF(Loan_Not_Paid*Values_Entered,Interest,""), "")</f>
        <v>271.18334765458042</v>
      </c>
      <c r="H231" s="6">
        <f ca="1">IFERROR(IF(Loan_Not_Paid*Values_Entered,Ending_Balance,""), "")</f>
        <v>58870.670198216045</v>
      </c>
    </row>
    <row r="232" spans="2:8">
      <c r="B232" s="5">
        <f ca="1">IFERROR(IF(Loan_Not_Paid*Values_Entered,Payment_Number,""), "")</f>
        <v>220</v>
      </c>
      <c r="C232" s="3">
        <f ca="1">IFERROR(IF(Loan_Not_Paid*Values_Entered,Payment_Date,""), "")</f>
        <v>51216</v>
      </c>
      <c r="D232" s="6">
        <f ca="1">IFERROR(IF(Loan_Not_Paid*Values_Entered,Beginning_Balance,""), "")</f>
        <v>58870.670198216045</v>
      </c>
      <c r="E232" s="6">
        <f ca="1">IFERROR(IF(Loan_Not_Paid*Values_Entered,Monthly_Payment,""), "")</f>
        <v>567.78900134700234</v>
      </c>
      <c r="F232" s="6">
        <f ca="1">IFERROR(IF(Loan_Not_Paid*Values_Entered,Principal,""), "")</f>
        <v>297.96509627184548</v>
      </c>
      <c r="G232" s="6">
        <f ca="1">IFERROR(IF(Loan_Not_Paid*Values_Entered,Interest,""), "")</f>
        <v>269.82390507515686</v>
      </c>
      <c r="H232" s="6">
        <f ca="1">IFERROR(IF(Loan_Not_Paid*Values_Entered,Ending_Balance,""), "")</f>
        <v>58572.705101944215</v>
      </c>
    </row>
    <row r="233" spans="2:8">
      <c r="B233" s="5">
        <f ca="1">IFERROR(IF(Loan_Not_Paid*Values_Entered,Payment_Number,""), "")</f>
        <v>221</v>
      </c>
      <c r="C233" s="3">
        <f ca="1">IFERROR(IF(Loan_Not_Paid*Values_Entered,Payment_Date,""), "")</f>
        <v>51247</v>
      </c>
      <c r="D233" s="6">
        <f ca="1">IFERROR(IF(Loan_Not_Paid*Values_Entered,Beginning_Balance,""), "")</f>
        <v>58572.705101944215</v>
      </c>
      <c r="E233" s="6">
        <f ca="1">IFERROR(IF(Loan_Not_Paid*Values_Entered,Monthly_Payment,""), "")</f>
        <v>567.78900134700234</v>
      </c>
      <c r="F233" s="6">
        <f ca="1">IFERROR(IF(Loan_Not_Paid*Values_Entered,Principal,""), "")</f>
        <v>299.33076962975804</v>
      </c>
      <c r="G233" s="6">
        <f ca="1">IFERROR(IF(Loan_Not_Paid*Values_Entered,Interest,""), "")</f>
        <v>268.4582317172443</v>
      </c>
      <c r="H233" s="6">
        <f ca="1">IFERROR(IF(Loan_Not_Paid*Values_Entered,Ending_Balance,""), "")</f>
        <v>58273.374332314444</v>
      </c>
    </row>
    <row r="234" spans="2:8">
      <c r="B234" s="5">
        <f ca="1">IFERROR(IF(Loan_Not_Paid*Values_Entered,Payment_Number,""), "")</f>
        <v>222</v>
      </c>
      <c r="C234" s="3">
        <f ca="1">IFERROR(IF(Loan_Not_Paid*Values_Entered,Payment_Date,""), "")</f>
        <v>51277</v>
      </c>
      <c r="D234" s="6">
        <f ca="1">IFERROR(IF(Loan_Not_Paid*Values_Entered,Beginning_Balance,""), "")</f>
        <v>58273.374332314444</v>
      </c>
      <c r="E234" s="6">
        <f ca="1">IFERROR(IF(Loan_Not_Paid*Values_Entered,Monthly_Payment,""), "")</f>
        <v>567.78900134700234</v>
      </c>
      <c r="F234" s="6">
        <f ca="1">IFERROR(IF(Loan_Not_Paid*Values_Entered,Principal,""), "")</f>
        <v>300.70270232389447</v>
      </c>
      <c r="G234" s="6">
        <f ca="1">IFERROR(IF(Loan_Not_Paid*Values_Entered,Interest,""), "")</f>
        <v>267.08629902310787</v>
      </c>
      <c r="H234" s="6">
        <f ca="1">IFERROR(IF(Loan_Not_Paid*Values_Entered,Ending_Balance,""), "")</f>
        <v>57972.671629990567</v>
      </c>
    </row>
    <row r="235" spans="2:8">
      <c r="B235" s="5">
        <f ca="1">IFERROR(IF(Loan_Not_Paid*Values_Entered,Payment_Number,""), "")</f>
        <v>223</v>
      </c>
      <c r="C235" s="3">
        <f ca="1">IFERROR(IF(Loan_Not_Paid*Values_Entered,Payment_Date,""), "")</f>
        <v>51308</v>
      </c>
      <c r="D235" s="6">
        <f ca="1">IFERROR(IF(Loan_Not_Paid*Values_Entered,Beginning_Balance,""), "")</f>
        <v>57972.671629990567</v>
      </c>
      <c r="E235" s="6">
        <f ca="1">IFERROR(IF(Loan_Not_Paid*Values_Entered,Monthly_Payment,""), "")</f>
        <v>567.78900134700234</v>
      </c>
      <c r="F235" s="6">
        <f ca="1">IFERROR(IF(Loan_Not_Paid*Values_Entered,Principal,""), "")</f>
        <v>302.08092304287891</v>
      </c>
      <c r="G235" s="6">
        <f ca="1">IFERROR(IF(Loan_Not_Paid*Values_Entered,Interest,""), "")</f>
        <v>265.70807830412343</v>
      </c>
      <c r="H235" s="6">
        <f ca="1">IFERROR(IF(Loan_Not_Paid*Values_Entered,Ending_Balance,""), "")</f>
        <v>57670.590706947667</v>
      </c>
    </row>
    <row r="236" spans="2:8">
      <c r="B236" s="5">
        <f ca="1">IFERROR(IF(Loan_Not_Paid*Values_Entered,Payment_Number,""), "")</f>
        <v>224</v>
      </c>
      <c r="C236" s="3">
        <f ca="1">IFERROR(IF(Loan_Not_Paid*Values_Entered,Payment_Date,""), "")</f>
        <v>51338</v>
      </c>
      <c r="D236" s="6">
        <f ca="1">IFERROR(IF(Loan_Not_Paid*Values_Entered,Beginning_Balance,""), "")</f>
        <v>57670.590706947667</v>
      </c>
      <c r="E236" s="6">
        <f ca="1">IFERROR(IF(Loan_Not_Paid*Values_Entered,Monthly_Payment,""), "")</f>
        <v>567.78900134700234</v>
      </c>
      <c r="F236" s="6">
        <f ca="1">IFERROR(IF(Loan_Not_Paid*Values_Entered,Principal,""), "")</f>
        <v>303.46546060682556</v>
      </c>
      <c r="G236" s="6">
        <f ca="1">IFERROR(IF(Loan_Not_Paid*Values_Entered,Interest,""), "")</f>
        <v>264.32354074017678</v>
      </c>
      <c r="H236" s="6">
        <f ca="1">IFERROR(IF(Loan_Not_Paid*Values_Entered,Ending_Balance,""), "")</f>
        <v>57367.125246340845</v>
      </c>
    </row>
    <row r="237" spans="2:8">
      <c r="B237" s="5">
        <f ca="1">IFERROR(IF(Loan_Not_Paid*Values_Entered,Payment_Number,""), "")</f>
        <v>225</v>
      </c>
      <c r="C237" s="3">
        <f ca="1">IFERROR(IF(Loan_Not_Paid*Values_Entered,Payment_Date,""), "")</f>
        <v>51369</v>
      </c>
      <c r="D237" s="6">
        <f ca="1">IFERROR(IF(Loan_Not_Paid*Values_Entered,Beginning_Balance,""), "")</f>
        <v>57367.125246340845</v>
      </c>
      <c r="E237" s="6">
        <f ca="1">IFERROR(IF(Loan_Not_Paid*Values_Entered,Monthly_Payment,""), "")</f>
        <v>567.78900134700234</v>
      </c>
      <c r="F237" s="6">
        <f ca="1">IFERROR(IF(Loan_Not_Paid*Values_Entered,Principal,""), "")</f>
        <v>304.85634396794012</v>
      </c>
      <c r="G237" s="6">
        <f ca="1">IFERROR(IF(Loan_Not_Paid*Values_Entered,Interest,""), "")</f>
        <v>262.93265737906222</v>
      </c>
      <c r="H237" s="6">
        <f ca="1">IFERROR(IF(Loan_Not_Paid*Values_Entered,Ending_Balance,""), "")</f>
        <v>57062.268902372918</v>
      </c>
    </row>
    <row r="238" spans="2:8">
      <c r="B238" s="5">
        <f ca="1">IFERROR(IF(Loan_Not_Paid*Values_Entered,Payment_Number,""), "")</f>
        <v>226</v>
      </c>
      <c r="C238" s="3">
        <f ca="1">IFERROR(IF(Loan_Not_Paid*Values_Entered,Payment_Date,""), "")</f>
        <v>51400</v>
      </c>
      <c r="D238" s="6">
        <f ca="1">IFERROR(IF(Loan_Not_Paid*Values_Entered,Beginning_Balance,""), "")</f>
        <v>57062.268902372918</v>
      </c>
      <c r="E238" s="6">
        <f ca="1">IFERROR(IF(Loan_Not_Paid*Values_Entered,Monthly_Payment,""), "")</f>
        <v>567.78900134700234</v>
      </c>
      <c r="F238" s="6">
        <f ca="1">IFERROR(IF(Loan_Not_Paid*Values_Entered,Principal,""), "")</f>
        <v>306.25360221112646</v>
      </c>
      <c r="G238" s="6">
        <f ca="1">IFERROR(IF(Loan_Not_Paid*Values_Entered,Interest,""), "")</f>
        <v>261.53539913587588</v>
      </c>
      <c r="H238" s="6">
        <f ca="1">IFERROR(IF(Loan_Not_Paid*Values_Entered,Ending_Balance,""), "")</f>
        <v>56756.015300161816</v>
      </c>
    </row>
    <row r="239" spans="2:8">
      <c r="B239" s="5">
        <f ca="1">IFERROR(IF(Loan_Not_Paid*Values_Entered,Payment_Number,""), "")</f>
        <v>227</v>
      </c>
      <c r="C239" s="3">
        <f ca="1">IFERROR(IF(Loan_Not_Paid*Values_Entered,Payment_Date,""), "")</f>
        <v>51430</v>
      </c>
      <c r="D239" s="6">
        <f ca="1">IFERROR(IF(Loan_Not_Paid*Values_Entered,Beginning_Balance,""), "")</f>
        <v>56756.015300161816</v>
      </c>
      <c r="E239" s="6">
        <f ca="1">IFERROR(IF(Loan_Not_Paid*Values_Entered,Monthly_Payment,""), "")</f>
        <v>567.78900134700234</v>
      </c>
      <c r="F239" s="6">
        <f ca="1">IFERROR(IF(Loan_Not_Paid*Values_Entered,Principal,""), "")</f>
        <v>307.65726455459401</v>
      </c>
      <c r="G239" s="6">
        <f ca="1">IFERROR(IF(Loan_Not_Paid*Values_Entered,Interest,""), "")</f>
        <v>260.13173679240833</v>
      </c>
      <c r="H239" s="6">
        <f ca="1">IFERROR(IF(Loan_Not_Paid*Values_Entered,Ending_Balance,""), "")</f>
        <v>56448.358035607234</v>
      </c>
    </row>
    <row r="240" spans="2:8">
      <c r="B240" s="5">
        <f ca="1">IFERROR(IF(Loan_Not_Paid*Values_Entered,Payment_Number,""), "")</f>
        <v>228</v>
      </c>
      <c r="C240" s="3">
        <f ca="1">IFERROR(IF(Loan_Not_Paid*Values_Entered,Payment_Date,""), "")</f>
        <v>51461</v>
      </c>
      <c r="D240" s="6">
        <f ca="1">IFERROR(IF(Loan_Not_Paid*Values_Entered,Beginning_Balance,""), "")</f>
        <v>56448.358035607234</v>
      </c>
      <c r="E240" s="6">
        <f ca="1">IFERROR(IF(Loan_Not_Paid*Values_Entered,Monthly_Payment,""), "")</f>
        <v>567.78900134700234</v>
      </c>
      <c r="F240" s="6">
        <f ca="1">IFERROR(IF(Loan_Not_Paid*Values_Entered,Principal,""), "")</f>
        <v>309.06736035046919</v>
      </c>
      <c r="G240" s="6">
        <f ca="1">IFERROR(IF(Loan_Not_Paid*Values_Entered,Interest,""), "")</f>
        <v>258.72164099653315</v>
      </c>
      <c r="H240" s="6">
        <f ca="1">IFERROR(IF(Loan_Not_Paid*Values_Entered,Ending_Balance,""), "")</f>
        <v>56139.290675256721</v>
      </c>
    </row>
    <row r="241" spans="2:8">
      <c r="B241" s="5">
        <f ca="1">IFERROR(IF(Loan_Not_Paid*Values_Entered,Payment_Number,""), "")</f>
        <v>229</v>
      </c>
      <c r="C241" s="3">
        <f ca="1">IFERROR(IF(Loan_Not_Paid*Values_Entered,Payment_Date,""), "")</f>
        <v>51491</v>
      </c>
      <c r="D241" s="6">
        <f ca="1">IFERROR(IF(Loan_Not_Paid*Values_Entered,Beginning_Balance,""), "")</f>
        <v>56139.290675256721</v>
      </c>
      <c r="E241" s="6">
        <f ca="1">IFERROR(IF(Loan_Not_Paid*Values_Entered,Monthly_Payment,""), "")</f>
        <v>567.78900134700234</v>
      </c>
      <c r="F241" s="6">
        <f ca="1">IFERROR(IF(Loan_Not_Paid*Values_Entered,Principal,""), "")</f>
        <v>310.48391908540901</v>
      </c>
      <c r="G241" s="6">
        <f ca="1">IFERROR(IF(Loan_Not_Paid*Values_Entered,Interest,""), "")</f>
        <v>257.30508226159333</v>
      </c>
      <c r="H241" s="6">
        <f ca="1">IFERROR(IF(Loan_Not_Paid*Values_Entered,Ending_Balance,""), "")</f>
        <v>55828.806756171311</v>
      </c>
    </row>
    <row r="242" spans="2:8">
      <c r="B242" s="5">
        <f ca="1">IFERROR(IF(Loan_Not_Paid*Values_Entered,Payment_Number,""), "")</f>
        <v>230</v>
      </c>
      <c r="C242" s="3">
        <f ca="1">IFERROR(IF(Loan_Not_Paid*Values_Entered,Payment_Date,""), "")</f>
        <v>51522</v>
      </c>
      <c r="D242" s="6">
        <f ca="1">IFERROR(IF(Loan_Not_Paid*Values_Entered,Beginning_Balance,""), "")</f>
        <v>55828.806756171311</v>
      </c>
      <c r="E242" s="6">
        <f ca="1">IFERROR(IF(Loan_Not_Paid*Values_Entered,Monthly_Payment,""), "")</f>
        <v>567.78900134700234</v>
      </c>
      <c r="F242" s="6">
        <f ca="1">IFERROR(IF(Loan_Not_Paid*Values_Entered,Principal,""), "")</f>
        <v>311.90697038121721</v>
      </c>
      <c r="G242" s="6">
        <f ca="1">IFERROR(IF(Loan_Not_Paid*Values_Entered,Interest,""), "")</f>
        <v>255.88203096578516</v>
      </c>
      <c r="H242" s="6">
        <f ca="1">IFERROR(IF(Loan_Not_Paid*Values_Entered,Ending_Balance,""), "")</f>
        <v>55516.899785790098</v>
      </c>
    </row>
    <row r="243" spans="2:8">
      <c r="B243" s="5">
        <f ca="1">IFERROR(IF(Loan_Not_Paid*Values_Entered,Payment_Number,""), "")</f>
        <v>231</v>
      </c>
      <c r="C243" s="3">
        <f ca="1">IFERROR(IF(Loan_Not_Paid*Values_Entered,Payment_Date,""), "")</f>
        <v>51553</v>
      </c>
      <c r="D243" s="6">
        <f ca="1">IFERROR(IF(Loan_Not_Paid*Values_Entered,Beginning_Balance,""), "")</f>
        <v>55516.899785790098</v>
      </c>
      <c r="E243" s="6">
        <f ca="1">IFERROR(IF(Loan_Not_Paid*Values_Entered,Monthly_Payment,""), "")</f>
        <v>567.78900134700234</v>
      </c>
      <c r="F243" s="6">
        <f ca="1">IFERROR(IF(Loan_Not_Paid*Values_Entered,Principal,""), "")</f>
        <v>313.33654399546435</v>
      </c>
      <c r="G243" s="6">
        <f ca="1">IFERROR(IF(Loan_Not_Paid*Values_Entered,Interest,""), "")</f>
        <v>254.45245735153796</v>
      </c>
      <c r="H243" s="6">
        <f ca="1">IFERROR(IF(Loan_Not_Paid*Values_Entered,Ending_Balance,""), "")</f>
        <v>55203.563241794618</v>
      </c>
    </row>
    <row r="244" spans="2:8">
      <c r="B244" s="5">
        <f ca="1">IFERROR(IF(Loan_Not_Paid*Values_Entered,Payment_Number,""), "")</f>
        <v>232</v>
      </c>
      <c r="C244" s="3">
        <f ca="1">IFERROR(IF(Loan_Not_Paid*Values_Entered,Payment_Date,""), "")</f>
        <v>51581</v>
      </c>
      <c r="D244" s="6">
        <f ca="1">IFERROR(IF(Loan_Not_Paid*Values_Entered,Beginning_Balance,""), "")</f>
        <v>55203.563241794618</v>
      </c>
      <c r="E244" s="6">
        <f ca="1">IFERROR(IF(Loan_Not_Paid*Values_Entered,Monthly_Payment,""), "")</f>
        <v>567.78900134700234</v>
      </c>
      <c r="F244" s="6">
        <f ca="1">IFERROR(IF(Loan_Not_Paid*Values_Entered,Principal,""), "")</f>
        <v>314.77266982211034</v>
      </c>
      <c r="G244" s="6">
        <f ca="1">IFERROR(IF(Loan_Not_Paid*Values_Entered,Interest,""), "")</f>
        <v>253.016331524892</v>
      </c>
      <c r="H244" s="6">
        <f ca="1">IFERROR(IF(Loan_Not_Paid*Values_Entered,Ending_Balance,""), "")</f>
        <v>54888.790571972524</v>
      </c>
    </row>
    <row r="245" spans="2:8">
      <c r="B245" s="5">
        <f ca="1">IFERROR(IF(Loan_Not_Paid*Values_Entered,Payment_Number,""), "")</f>
        <v>233</v>
      </c>
      <c r="C245" s="3">
        <f ca="1">IFERROR(IF(Loan_Not_Paid*Values_Entered,Payment_Date,""), "")</f>
        <v>51612</v>
      </c>
      <c r="D245" s="6">
        <f ca="1">IFERROR(IF(Loan_Not_Paid*Values_Entered,Beginning_Balance,""), "")</f>
        <v>54888.790571972524</v>
      </c>
      <c r="E245" s="6">
        <f ca="1">IFERROR(IF(Loan_Not_Paid*Values_Entered,Monthly_Payment,""), "")</f>
        <v>567.78900134700234</v>
      </c>
      <c r="F245" s="6">
        <f ca="1">IFERROR(IF(Loan_Not_Paid*Values_Entered,Principal,""), "")</f>
        <v>316.21537789212823</v>
      </c>
      <c r="G245" s="6">
        <f ca="1">IFERROR(IF(Loan_Not_Paid*Values_Entered,Interest,""), "")</f>
        <v>251.57362345487408</v>
      </c>
      <c r="H245" s="6">
        <f ca="1">IFERROR(IF(Loan_Not_Paid*Values_Entered,Ending_Balance,""), "")</f>
        <v>54572.575194080389</v>
      </c>
    </row>
    <row r="246" spans="2:8">
      <c r="B246" s="5">
        <f ca="1">IFERROR(IF(Loan_Not_Paid*Values_Entered,Payment_Number,""), "")</f>
        <v>234</v>
      </c>
      <c r="C246" s="3">
        <f ca="1">IFERROR(IF(Loan_Not_Paid*Values_Entered,Payment_Date,""), "")</f>
        <v>51642</v>
      </c>
      <c r="D246" s="6">
        <f ca="1">IFERROR(IF(Loan_Not_Paid*Values_Entered,Beginning_Balance,""), "")</f>
        <v>54572.575194080389</v>
      </c>
      <c r="E246" s="6">
        <f ca="1">IFERROR(IF(Loan_Not_Paid*Values_Entered,Monthly_Payment,""), "")</f>
        <v>567.78900134700234</v>
      </c>
      <c r="F246" s="6">
        <f ca="1">IFERROR(IF(Loan_Not_Paid*Values_Entered,Principal,""), "")</f>
        <v>317.66469837413388</v>
      </c>
      <c r="G246" s="6">
        <f ca="1">IFERROR(IF(Loan_Not_Paid*Values_Entered,Interest,""), "")</f>
        <v>250.12430297286846</v>
      </c>
      <c r="H246" s="6">
        <f ca="1">IFERROR(IF(Loan_Not_Paid*Values_Entered,Ending_Balance,""), "")</f>
        <v>54254.910495706281</v>
      </c>
    </row>
    <row r="247" spans="2:8">
      <c r="B247" s="5">
        <f ca="1">IFERROR(IF(Loan_Not_Paid*Values_Entered,Payment_Number,""), "")</f>
        <v>235</v>
      </c>
      <c r="C247" s="3">
        <f ca="1">IFERROR(IF(Loan_Not_Paid*Values_Entered,Payment_Date,""), "")</f>
        <v>51673</v>
      </c>
      <c r="D247" s="6">
        <f ca="1">IFERROR(IF(Loan_Not_Paid*Values_Entered,Beginning_Balance,""), "")</f>
        <v>54254.910495706281</v>
      </c>
      <c r="E247" s="6">
        <f ca="1">IFERROR(IF(Loan_Not_Paid*Values_Entered,Monthly_Payment,""), "")</f>
        <v>567.78900134700234</v>
      </c>
      <c r="F247" s="6">
        <f ca="1">IFERROR(IF(Loan_Not_Paid*Values_Entered,Principal,""), "")</f>
        <v>319.12066157501522</v>
      </c>
      <c r="G247" s="6">
        <f ca="1">IFERROR(IF(Loan_Not_Paid*Values_Entered,Interest,""), "")</f>
        <v>248.66833977198712</v>
      </c>
      <c r="H247" s="6">
        <f ca="1">IFERROR(IF(Loan_Not_Paid*Values_Entered,Ending_Balance,""), "")</f>
        <v>53935.789834131254</v>
      </c>
    </row>
    <row r="248" spans="2:8">
      <c r="B248" s="5">
        <f ca="1">IFERROR(IF(Loan_Not_Paid*Values_Entered,Payment_Number,""), "")</f>
        <v>236</v>
      </c>
      <c r="C248" s="3">
        <f ca="1">IFERROR(IF(Loan_Not_Paid*Values_Entered,Payment_Date,""), "")</f>
        <v>51703</v>
      </c>
      <c r="D248" s="6">
        <f ca="1">IFERROR(IF(Loan_Not_Paid*Values_Entered,Beginning_Balance,""), "")</f>
        <v>53935.789834131254</v>
      </c>
      <c r="E248" s="6">
        <f ca="1">IFERROR(IF(Loan_Not_Paid*Values_Entered,Monthly_Payment,""), "")</f>
        <v>567.78900134700234</v>
      </c>
      <c r="F248" s="6">
        <f ca="1">IFERROR(IF(Loan_Not_Paid*Values_Entered,Principal,""), "")</f>
        <v>320.58329794056743</v>
      </c>
      <c r="G248" s="6">
        <f ca="1">IFERROR(IF(Loan_Not_Paid*Values_Entered,Interest,""), "")</f>
        <v>247.20570340643491</v>
      </c>
      <c r="H248" s="6">
        <f ca="1">IFERROR(IF(Loan_Not_Paid*Values_Entered,Ending_Balance,""), "")</f>
        <v>53615.206536190701</v>
      </c>
    </row>
    <row r="249" spans="2:8">
      <c r="B249" s="5">
        <f ca="1">IFERROR(IF(Loan_Not_Paid*Values_Entered,Payment_Number,""), "")</f>
        <v>237</v>
      </c>
      <c r="C249" s="3">
        <f ca="1">IFERROR(IF(Loan_Not_Paid*Values_Entered,Payment_Date,""), "")</f>
        <v>51734</v>
      </c>
      <c r="D249" s="6">
        <f ca="1">IFERROR(IF(Loan_Not_Paid*Values_Entered,Beginning_Balance,""), "")</f>
        <v>53615.206536190701</v>
      </c>
      <c r="E249" s="6">
        <f ca="1">IFERROR(IF(Loan_Not_Paid*Values_Entered,Monthly_Payment,""), "")</f>
        <v>567.78900134700234</v>
      </c>
      <c r="F249" s="6">
        <f ca="1">IFERROR(IF(Loan_Not_Paid*Values_Entered,Principal,""), "")</f>
        <v>322.05263805612833</v>
      </c>
      <c r="G249" s="6">
        <f ca="1">IFERROR(IF(Loan_Not_Paid*Values_Entered,Interest,""), "")</f>
        <v>245.73636329087404</v>
      </c>
      <c r="H249" s="6">
        <f ca="1">IFERROR(IF(Loan_Not_Paid*Values_Entered,Ending_Balance,""), "")</f>
        <v>53293.153898134566</v>
      </c>
    </row>
    <row r="250" spans="2:8">
      <c r="B250" s="5">
        <f ca="1">IFERROR(IF(Loan_Not_Paid*Values_Entered,Payment_Number,""), "")</f>
        <v>238</v>
      </c>
      <c r="C250" s="3">
        <f ca="1">IFERROR(IF(Loan_Not_Paid*Values_Entered,Payment_Date,""), "")</f>
        <v>51765</v>
      </c>
      <c r="D250" s="6">
        <f ca="1">IFERROR(IF(Loan_Not_Paid*Values_Entered,Beginning_Balance,""), "")</f>
        <v>53293.153898134566</v>
      </c>
      <c r="E250" s="6">
        <f ca="1">IFERROR(IF(Loan_Not_Paid*Values_Entered,Monthly_Payment,""), "")</f>
        <v>567.78900134700234</v>
      </c>
      <c r="F250" s="6">
        <f ca="1">IFERROR(IF(Loan_Not_Paid*Values_Entered,Principal,""), "")</f>
        <v>323.52871264721892</v>
      </c>
      <c r="G250" s="6">
        <f ca="1">IFERROR(IF(Loan_Not_Paid*Values_Entered,Interest,""), "")</f>
        <v>244.26028869978342</v>
      </c>
      <c r="H250" s="6">
        <f ca="1">IFERROR(IF(Loan_Not_Paid*Values_Entered,Ending_Balance,""), "")</f>
        <v>52969.625185487297</v>
      </c>
    </row>
    <row r="251" spans="2:8">
      <c r="B251" s="5">
        <f ca="1">IFERROR(IF(Loan_Not_Paid*Values_Entered,Payment_Number,""), "")</f>
        <v>239</v>
      </c>
      <c r="C251" s="3">
        <f ca="1">IFERROR(IF(Loan_Not_Paid*Values_Entered,Payment_Date,""), "")</f>
        <v>51795</v>
      </c>
      <c r="D251" s="6">
        <f ca="1">IFERROR(IF(Loan_Not_Paid*Values_Entered,Beginning_Balance,""), "")</f>
        <v>52969.625185487297</v>
      </c>
      <c r="E251" s="6">
        <f ca="1">IFERROR(IF(Loan_Not_Paid*Values_Entered,Monthly_Payment,""), "")</f>
        <v>567.78900134700234</v>
      </c>
      <c r="F251" s="6">
        <f ca="1">IFERROR(IF(Loan_Not_Paid*Values_Entered,Principal,""), "")</f>
        <v>325.01155258018559</v>
      </c>
      <c r="G251" s="6">
        <f ca="1">IFERROR(IF(Loan_Not_Paid*Values_Entered,Interest,""), "")</f>
        <v>242.77744876681678</v>
      </c>
      <c r="H251" s="6">
        <f ca="1">IFERROR(IF(Loan_Not_Paid*Values_Entered,Ending_Balance,""), "")</f>
        <v>52644.61363290716</v>
      </c>
    </row>
    <row r="252" spans="2:8">
      <c r="B252" s="5">
        <f ca="1">IFERROR(IF(Loan_Not_Paid*Values_Entered,Payment_Number,""), "")</f>
        <v>240</v>
      </c>
      <c r="C252" s="3">
        <f ca="1">IFERROR(IF(Loan_Not_Paid*Values_Entered,Payment_Date,""), "")</f>
        <v>51826</v>
      </c>
      <c r="D252" s="6">
        <f ca="1">IFERROR(IF(Loan_Not_Paid*Values_Entered,Beginning_Balance,""), "")</f>
        <v>52644.61363290716</v>
      </c>
      <c r="E252" s="6">
        <f ca="1">IFERROR(IF(Loan_Not_Paid*Values_Entered,Monthly_Payment,""), "")</f>
        <v>567.78900134700234</v>
      </c>
      <c r="F252" s="6">
        <f ca="1">IFERROR(IF(Loan_Not_Paid*Values_Entered,Principal,""), "")</f>
        <v>326.50118886284451</v>
      </c>
      <c r="G252" s="6">
        <f ca="1">IFERROR(IF(Loan_Not_Paid*Values_Entered,Interest,""), "")</f>
        <v>241.28781248415783</v>
      </c>
      <c r="H252" s="6">
        <f ca="1">IFERROR(IF(Loan_Not_Paid*Values_Entered,Ending_Balance,""), "")</f>
        <v>52318.112444044295</v>
      </c>
    </row>
    <row r="253" spans="2:8">
      <c r="B253" s="5">
        <f ca="1">IFERROR(IF(Loan_Not_Paid*Values_Entered,Payment_Number,""), "")</f>
        <v>241</v>
      </c>
      <c r="C253" s="3">
        <f ca="1">IFERROR(IF(Loan_Not_Paid*Values_Entered,Payment_Date,""), "")</f>
        <v>51856</v>
      </c>
      <c r="D253" s="6">
        <f ca="1">IFERROR(IF(Loan_Not_Paid*Values_Entered,Beginning_Balance,""), "")</f>
        <v>52318.112444044295</v>
      </c>
      <c r="E253" s="6">
        <f ca="1">IFERROR(IF(Loan_Not_Paid*Values_Entered,Monthly_Payment,""), "")</f>
        <v>567.78900134700234</v>
      </c>
      <c r="F253" s="6">
        <f ca="1">IFERROR(IF(Loan_Not_Paid*Values_Entered,Principal,""), "")</f>
        <v>327.99765264513269</v>
      </c>
      <c r="G253" s="6">
        <f ca="1">IFERROR(IF(Loan_Not_Paid*Values_Entered,Interest,""), "")</f>
        <v>239.79134870186968</v>
      </c>
      <c r="H253" s="6">
        <f ca="1">IFERROR(IF(Loan_Not_Paid*Values_Entered,Ending_Balance,""), "")</f>
        <v>51990.114791399159</v>
      </c>
    </row>
    <row r="254" spans="2:8">
      <c r="B254" s="5">
        <f ca="1">IFERROR(IF(Loan_Not_Paid*Values_Entered,Payment_Number,""), "")</f>
        <v>242</v>
      </c>
      <c r="C254" s="3">
        <f ca="1">IFERROR(IF(Loan_Not_Paid*Values_Entered,Payment_Date,""), "")</f>
        <v>51887</v>
      </c>
      <c r="D254" s="6">
        <f ca="1">IFERROR(IF(Loan_Not_Paid*Values_Entered,Beginning_Balance,""), "")</f>
        <v>51990.114791399159</v>
      </c>
      <c r="E254" s="6">
        <f ca="1">IFERROR(IF(Loan_Not_Paid*Values_Entered,Monthly_Payment,""), "")</f>
        <v>567.78900134700234</v>
      </c>
      <c r="F254" s="6">
        <f ca="1">IFERROR(IF(Loan_Not_Paid*Values_Entered,Principal,""), "")</f>
        <v>329.50097521975619</v>
      </c>
      <c r="G254" s="6">
        <f ca="1">IFERROR(IF(Loan_Not_Paid*Values_Entered,Interest,""), "")</f>
        <v>238.28802612724616</v>
      </c>
      <c r="H254" s="6">
        <f ca="1">IFERROR(IF(Loan_Not_Paid*Values_Entered,Ending_Balance,""), "")</f>
        <v>51660.613816179452</v>
      </c>
    </row>
    <row r="255" spans="2:8">
      <c r="B255" s="5">
        <f ca="1">IFERROR(IF(Loan_Not_Paid*Values_Entered,Payment_Number,""), "")</f>
        <v>243</v>
      </c>
      <c r="C255" s="3">
        <f ca="1">IFERROR(IF(Loan_Not_Paid*Values_Entered,Payment_Date,""), "")</f>
        <v>51918</v>
      </c>
      <c r="D255" s="6">
        <f ca="1">IFERROR(IF(Loan_Not_Paid*Values_Entered,Beginning_Balance,""), "")</f>
        <v>51660.613816179452</v>
      </c>
      <c r="E255" s="6">
        <f ca="1">IFERROR(IF(Loan_Not_Paid*Values_Entered,Monthly_Payment,""), "")</f>
        <v>567.78900134700234</v>
      </c>
      <c r="F255" s="6">
        <f ca="1">IFERROR(IF(Loan_Not_Paid*Values_Entered,Principal,""), "")</f>
        <v>331.01118802284651</v>
      </c>
      <c r="G255" s="6">
        <f ca="1">IFERROR(IF(Loan_Not_Paid*Values_Entered,Interest,""), "")</f>
        <v>236.77781332415583</v>
      </c>
      <c r="H255" s="6">
        <f ca="1">IFERROR(IF(Loan_Not_Paid*Values_Entered,Ending_Balance,""), "")</f>
        <v>51329.602628156514</v>
      </c>
    </row>
    <row r="256" spans="2:8">
      <c r="B256" s="5">
        <f ca="1">IFERROR(IF(Loan_Not_Paid*Values_Entered,Payment_Number,""), "")</f>
        <v>244</v>
      </c>
      <c r="C256" s="3">
        <f ca="1">IFERROR(IF(Loan_Not_Paid*Values_Entered,Payment_Date,""), "")</f>
        <v>51946</v>
      </c>
      <c r="D256" s="6">
        <f ca="1">IFERROR(IF(Loan_Not_Paid*Values_Entered,Beginning_Balance,""), "")</f>
        <v>51329.602628156514</v>
      </c>
      <c r="E256" s="6">
        <f ca="1">IFERROR(IF(Loan_Not_Paid*Values_Entered,Monthly_Payment,""), "")</f>
        <v>567.78900134700234</v>
      </c>
      <c r="F256" s="6">
        <f ca="1">IFERROR(IF(Loan_Not_Paid*Values_Entered,Principal,""), "")</f>
        <v>332.52832263461835</v>
      </c>
      <c r="G256" s="6">
        <f ca="1">IFERROR(IF(Loan_Not_Paid*Values_Entered,Interest,""), "")</f>
        <v>235.26067871238402</v>
      </c>
      <c r="H256" s="6">
        <f ca="1">IFERROR(IF(Loan_Not_Paid*Values_Entered,Ending_Balance,""), "")</f>
        <v>50997.074305521935</v>
      </c>
    </row>
    <row r="257" spans="2:8">
      <c r="B257" s="5">
        <f ca="1">IFERROR(IF(Loan_Not_Paid*Values_Entered,Payment_Number,""), "")</f>
        <v>245</v>
      </c>
      <c r="C257" s="3">
        <f ca="1">IFERROR(IF(Loan_Not_Paid*Values_Entered,Payment_Date,""), "")</f>
        <v>51977</v>
      </c>
      <c r="D257" s="6">
        <f ca="1">IFERROR(IF(Loan_Not_Paid*Values_Entered,Beginning_Balance,""), "")</f>
        <v>50997.074305521935</v>
      </c>
      <c r="E257" s="6">
        <f ca="1">IFERROR(IF(Loan_Not_Paid*Values_Entered,Monthly_Payment,""), "")</f>
        <v>567.78900134700234</v>
      </c>
      <c r="F257" s="6">
        <f ca="1">IFERROR(IF(Loan_Not_Paid*Values_Entered,Principal,""), "")</f>
        <v>334.05241078002678</v>
      </c>
      <c r="G257" s="6">
        <f ca="1">IFERROR(IF(Loan_Not_Paid*Values_Entered,Interest,""), "")</f>
        <v>233.73659056697554</v>
      </c>
      <c r="H257" s="6">
        <f ca="1">IFERROR(IF(Loan_Not_Paid*Values_Entered,Ending_Balance,""), "")</f>
        <v>50663.021894741891</v>
      </c>
    </row>
    <row r="258" spans="2:8">
      <c r="B258" s="5">
        <f ca="1">IFERROR(IF(Loan_Not_Paid*Values_Entered,Payment_Number,""), "")</f>
        <v>246</v>
      </c>
      <c r="C258" s="3">
        <f ca="1">IFERROR(IF(Loan_Not_Paid*Values_Entered,Payment_Date,""), "")</f>
        <v>52007</v>
      </c>
      <c r="D258" s="6">
        <f ca="1">IFERROR(IF(Loan_Not_Paid*Values_Entered,Beginning_Balance,""), "")</f>
        <v>50663.021894741891</v>
      </c>
      <c r="E258" s="6">
        <f ca="1">IFERROR(IF(Loan_Not_Paid*Values_Entered,Monthly_Payment,""), "")</f>
        <v>567.78900134700234</v>
      </c>
      <c r="F258" s="6">
        <f ca="1">IFERROR(IF(Loan_Not_Paid*Values_Entered,Principal,""), "")</f>
        <v>335.58348432943535</v>
      </c>
      <c r="G258" s="6">
        <f ca="1">IFERROR(IF(Loan_Not_Paid*Values_Entered,Interest,""), "")</f>
        <v>232.20551701756699</v>
      </c>
      <c r="H258" s="6">
        <f ca="1">IFERROR(IF(Loan_Not_Paid*Values_Entered,Ending_Balance,""), "")</f>
        <v>50327.438410412462</v>
      </c>
    </row>
    <row r="259" spans="2:8">
      <c r="B259" s="5">
        <f ca="1">IFERROR(IF(Loan_Not_Paid*Values_Entered,Payment_Number,""), "")</f>
        <v>247</v>
      </c>
      <c r="C259" s="3">
        <f ca="1">IFERROR(IF(Loan_Not_Paid*Values_Entered,Payment_Date,""), "")</f>
        <v>52038</v>
      </c>
      <c r="D259" s="6">
        <f ca="1">IFERROR(IF(Loan_Not_Paid*Values_Entered,Beginning_Balance,""), "")</f>
        <v>50327.438410412462</v>
      </c>
      <c r="E259" s="6">
        <f ca="1">IFERROR(IF(Loan_Not_Paid*Values_Entered,Monthly_Payment,""), "")</f>
        <v>567.78900134700234</v>
      </c>
      <c r="F259" s="6">
        <f ca="1">IFERROR(IF(Loan_Not_Paid*Values_Entered,Principal,""), "")</f>
        <v>337.12157529927856</v>
      </c>
      <c r="G259" s="6">
        <f ca="1">IFERROR(IF(Loan_Not_Paid*Values_Entered,Interest,""), "")</f>
        <v>230.66742604772378</v>
      </c>
      <c r="H259" s="6">
        <f ca="1">IFERROR(IF(Loan_Not_Paid*Values_Entered,Ending_Balance,""), "")</f>
        <v>49990.31683511319</v>
      </c>
    </row>
    <row r="260" spans="2:8">
      <c r="B260" s="5">
        <f ca="1">IFERROR(IF(Loan_Not_Paid*Values_Entered,Payment_Number,""), "")</f>
        <v>248</v>
      </c>
      <c r="C260" s="3">
        <f ca="1">IFERROR(IF(Loan_Not_Paid*Values_Entered,Payment_Date,""), "")</f>
        <v>52068</v>
      </c>
      <c r="D260" s="6">
        <f ca="1">IFERROR(IF(Loan_Not_Paid*Values_Entered,Beginning_Balance,""), "")</f>
        <v>49990.31683511319</v>
      </c>
      <c r="E260" s="6">
        <f ca="1">IFERROR(IF(Loan_Not_Paid*Values_Entered,Monthly_Payment,""), "")</f>
        <v>567.78900134700234</v>
      </c>
      <c r="F260" s="6">
        <f ca="1">IFERROR(IF(Loan_Not_Paid*Values_Entered,Principal,""), "")</f>
        <v>338.66671585273355</v>
      </c>
      <c r="G260" s="6">
        <f ca="1">IFERROR(IF(Loan_Not_Paid*Values_Entered,Interest,""), "")</f>
        <v>229.12228549426879</v>
      </c>
      <c r="H260" s="6">
        <f ca="1">IFERROR(IF(Loan_Not_Paid*Values_Entered,Ending_Balance,""), "")</f>
        <v>49651.650119260448</v>
      </c>
    </row>
    <row r="261" spans="2:8">
      <c r="B261" s="5">
        <f ca="1">IFERROR(IF(Loan_Not_Paid*Values_Entered,Payment_Number,""), "")</f>
        <v>249</v>
      </c>
      <c r="C261" s="3">
        <f ca="1">IFERROR(IF(Loan_Not_Paid*Values_Entered,Payment_Date,""), "")</f>
        <v>52099</v>
      </c>
      <c r="D261" s="6">
        <f ca="1">IFERROR(IF(Loan_Not_Paid*Values_Entered,Beginning_Balance,""), "")</f>
        <v>49651.650119260448</v>
      </c>
      <c r="E261" s="6">
        <f ca="1">IFERROR(IF(Loan_Not_Paid*Values_Entered,Monthly_Payment,""), "")</f>
        <v>567.78900134700234</v>
      </c>
      <c r="F261" s="6">
        <f ca="1">IFERROR(IF(Loan_Not_Paid*Values_Entered,Principal,""), "")</f>
        <v>340.21893830039198</v>
      </c>
      <c r="G261" s="6">
        <f ca="1">IFERROR(IF(Loan_Not_Paid*Values_Entered,Interest,""), "")</f>
        <v>227.57006304661039</v>
      </c>
      <c r="H261" s="6">
        <f ca="1">IFERROR(IF(Loan_Not_Paid*Values_Entered,Ending_Balance,""), "")</f>
        <v>49311.431180960033</v>
      </c>
    </row>
    <row r="262" spans="2:8">
      <c r="B262" s="5">
        <f ca="1">IFERROR(IF(Loan_Not_Paid*Values_Entered,Payment_Number,""), "")</f>
        <v>250</v>
      </c>
      <c r="C262" s="3">
        <f ca="1">IFERROR(IF(Loan_Not_Paid*Values_Entered,Payment_Date,""), "")</f>
        <v>52130</v>
      </c>
      <c r="D262" s="6">
        <f ca="1">IFERROR(IF(Loan_Not_Paid*Values_Entered,Beginning_Balance,""), "")</f>
        <v>49311.431180960033</v>
      </c>
      <c r="E262" s="6">
        <f ca="1">IFERROR(IF(Loan_Not_Paid*Values_Entered,Monthly_Payment,""), "")</f>
        <v>567.78900134700234</v>
      </c>
      <c r="F262" s="6">
        <f ca="1">IFERROR(IF(Loan_Not_Paid*Values_Entered,Principal,""), "")</f>
        <v>341.7782751009355</v>
      </c>
      <c r="G262" s="6">
        <f ca="1">IFERROR(IF(Loan_Not_Paid*Values_Entered,Interest,""), "")</f>
        <v>226.01072624606681</v>
      </c>
      <c r="H262" s="6">
        <f ca="1">IFERROR(IF(Loan_Not_Paid*Values_Entered,Ending_Balance,""), "")</f>
        <v>48969.652905859111</v>
      </c>
    </row>
    <row r="263" spans="2:8">
      <c r="B263" s="5">
        <f ca="1">IFERROR(IF(Loan_Not_Paid*Values_Entered,Payment_Number,""), "")</f>
        <v>251</v>
      </c>
      <c r="C263" s="3">
        <f ca="1">IFERROR(IF(Loan_Not_Paid*Values_Entered,Payment_Date,""), "")</f>
        <v>52160</v>
      </c>
      <c r="D263" s="6">
        <f ca="1">IFERROR(IF(Loan_Not_Paid*Values_Entered,Beginning_Balance,""), "")</f>
        <v>48969.652905859111</v>
      </c>
      <c r="E263" s="6">
        <f ca="1">IFERROR(IF(Loan_Not_Paid*Values_Entered,Monthly_Payment,""), "")</f>
        <v>567.78900134700234</v>
      </c>
      <c r="F263" s="6">
        <f ca="1">IFERROR(IF(Loan_Not_Paid*Values_Entered,Principal,""), "")</f>
        <v>343.34475886181474</v>
      </c>
      <c r="G263" s="6">
        <f ca="1">IFERROR(IF(Loan_Not_Paid*Values_Entered,Interest,""), "")</f>
        <v>224.4442424851876</v>
      </c>
      <c r="H263" s="6">
        <f ca="1">IFERROR(IF(Loan_Not_Paid*Values_Entered,Ending_Balance,""), "")</f>
        <v>48626.308146997355</v>
      </c>
    </row>
    <row r="264" spans="2:8">
      <c r="B264" s="5">
        <f ca="1">IFERROR(IF(Loan_Not_Paid*Values_Entered,Payment_Number,""), "")</f>
        <v>252</v>
      </c>
      <c r="C264" s="3">
        <f ca="1">IFERROR(IF(Loan_Not_Paid*Values_Entered,Payment_Date,""), "")</f>
        <v>52191</v>
      </c>
      <c r="D264" s="6">
        <f ca="1">IFERROR(IF(Loan_Not_Paid*Values_Entered,Beginning_Balance,""), "")</f>
        <v>48626.308146997355</v>
      </c>
      <c r="E264" s="6">
        <f ca="1">IFERROR(IF(Loan_Not_Paid*Values_Entered,Monthly_Payment,""), "")</f>
        <v>567.78900134700234</v>
      </c>
      <c r="F264" s="6">
        <f ca="1">IFERROR(IF(Loan_Not_Paid*Values_Entered,Principal,""), "")</f>
        <v>344.91842233993111</v>
      </c>
      <c r="G264" s="6">
        <f ca="1">IFERROR(IF(Loan_Not_Paid*Values_Entered,Interest,""), "")</f>
        <v>222.8705790070712</v>
      </c>
      <c r="H264" s="6">
        <f ca="1">IFERROR(IF(Loan_Not_Paid*Values_Entered,Ending_Balance,""), "")</f>
        <v>48281.389724657405</v>
      </c>
    </row>
    <row r="265" spans="2:8">
      <c r="B265" s="5">
        <f ca="1">IFERROR(IF(Loan_Not_Paid*Values_Entered,Payment_Number,""), "")</f>
        <v>253</v>
      </c>
      <c r="C265" s="3">
        <f ca="1">IFERROR(IF(Loan_Not_Paid*Values_Entered,Payment_Date,""), "")</f>
        <v>52221</v>
      </c>
      <c r="D265" s="6">
        <f ca="1">IFERROR(IF(Loan_Not_Paid*Values_Entered,Beginning_Balance,""), "")</f>
        <v>48281.389724657405</v>
      </c>
      <c r="E265" s="6">
        <f ca="1">IFERROR(IF(Loan_Not_Paid*Values_Entered,Monthly_Payment,""), "")</f>
        <v>567.78900134700234</v>
      </c>
      <c r="F265" s="6">
        <f ca="1">IFERROR(IF(Loan_Not_Paid*Values_Entered,Principal,""), "")</f>
        <v>346.49929844232258</v>
      </c>
      <c r="G265" s="6">
        <f ca="1">IFERROR(IF(Loan_Not_Paid*Values_Entered,Interest,""), "")</f>
        <v>221.28970290467979</v>
      </c>
      <c r="H265" s="6">
        <f ca="1">IFERROR(IF(Loan_Not_Paid*Values_Entered,Ending_Balance,""), "")</f>
        <v>47934.890426215017</v>
      </c>
    </row>
    <row r="266" spans="2:8">
      <c r="B266" s="5">
        <f ca="1">IFERROR(IF(Loan_Not_Paid*Values_Entered,Payment_Number,""), "")</f>
        <v>254</v>
      </c>
      <c r="C266" s="3">
        <f ca="1">IFERROR(IF(Loan_Not_Paid*Values_Entered,Payment_Date,""), "")</f>
        <v>52252</v>
      </c>
      <c r="D266" s="6">
        <f ca="1">IFERROR(IF(Loan_Not_Paid*Values_Entered,Beginning_Balance,""), "")</f>
        <v>47934.890426215017</v>
      </c>
      <c r="E266" s="6">
        <f ca="1">IFERROR(IF(Loan_Not_Paid*Values_Entered,Monthly_Payment,""), "")</f>
        <v>567.78900134700234</v>
      </c>
      <c r="F266" s="6">
        <f ca="1">IFERROR(IF(Loan_Not_Paid*Values_Entered,Principal,""), "")</f>
        <v>348.08742022685021</v>
      </c>
      <c r="G266" s="6">
        <f ca="1">IFERROR(IF(Loan_Not_Paid*Values_Entered,Interest,""), "")</f>
        <v>219.70158112015216</v>
      </c>
      <c r="H266" s="6">
        <f ca="1">IFERROR(IF(Loan_Not_Paid*Values_Entered,Ending_Balance,""), "")</f>
        <v>47586.803005988244</v>
      </c>
    </row>
    <row r="267" spans="2:8">
      <c r="B267" s="5">
        <f ca="1">IFERROR(IF(Loan_Not_Paid*Values_Entered,Payment_Number,""), "")</f>
        <v>255</v>
      </c>
      <c r="C267" s="3">
        <f ca="1">IFERROR(IF(Loan_Not_Paid*Values_Entered,Payment_Date,""), "")</f>
        <v>52283</v>
      </c>
      <c r="D267" s="6">
        <f ca="1">IFERROR(IF(Loan_Not_Paid*Values_Entered,Beginning_Balance,""), "")</f>
        <v>47586.803005988244</v>
      </c>
      <c r="E267" s="6">
        <f ca="1">IFERROR(IF(Loan_Not_Paid*Values_Entered,Monthly_Payment,""), "")</f>
        <v>567.78900134700234</v>
      </c>
      <c r="F267" s="6">
        <f ca="1">IFERROR(IF(Loan_Not_Paid*Values_Entered,Principal,""), "")</f>
        <v>349.68282090288955</v>
      </c>
      <c r="G267" s="6">
        <f ca="1">IFERROR(IF(Loan_Not_Paid*Values_Entered,Interest,""), "")</f>
        <v>218.10618044411279</v>
      </c>
      <c r="H267" s="6">
        <f ca="1">IFERROR(IF(Loan_Not_Paid*Values_Entered,Ending_Balance,""), "")</f>
        <v>47237.120185085339</v>
      </c>
    </row>
    <row r="268" spans="2:8">
      <c r="B268" s="5">
        <f ca="1">IFERROR(IF(Loan_Not_Paid*Values_Entered,Payment_Number,""), "")</f>
        <v>256</v>
      </c>
      <c r="C268" s="3">
        <f ca="1">IFERROR(IF(Loan_Not_Paid*Values_Entered,Payment_Date,""), "")</f>
        <v>52311</v>
      </c>
      <c r="D268" s="6">
        <f ca="1">IFERROR(IF(Loan_Not_Paid*Values_Entered,Beginning_Balance,""), "")</f>
        <v>47237.120185085339</v>
      </c>
      <c r="E268" s="6">
        <f ca="1">IFERROR(IF(Loan_Not_Paid*Values_Entered,Monthly_Payment,""), "")</f>
        <v>567.78900134700234</v>
      </c>
      <c r="F268" s="6">
        <f ca="1">IFERROR(IF(Loan_Not_Paid*Values_Entered,Principal,""), "")</f>
        <v>351.28553383202791</v>
      </c>
      <c r="G268" s="6">
        <f ca="1">IFERROR(IF(Loan_Not_Paid*Values_Entered,Interest,""), "")</f>
        <v>216.50346751497446</v>
      </c>
      <c r="H268" s="6">
        <f ca="1">IFERROR(IF(Loan_Not_Paid*Values_Entered,Ending_Balance,""), "")</f>
        <v>46885.834651253303</v>
      </c>
    </row>
    <row r="269" spans="2:8">
      <c r="B269" s="5">
        <f ca="1">IFERROR(IF(Loan_Not_Paid*Values_Entered,Payment_Number,""), "")</f>
        <v>257</v>
      </c>
      <c r="C269" s="3">
        <f ca="1">IFERROR(IF(Loan_Not_Paid*Values_Entered,Payment_Date,""), "")</f>
        <v>52342</v>
      </c>
      <c r="D269" s="6">
        <f ca="1">IFERROR(IF(Loan_Not_Paid*Values_Entered,Beginning_Balance,""), "")</f>
        <v>46885.834651253303</v>
      </c>
      <c r="E269" s="6">
        <f ca="1">IFERROR(IF(Loan_Not_Paid*Values_Entered,Monthly_Payment,""), "")</f>
        <v>567.78900134700234</v>
      </c>
      <c r="F269" s="6">
        <f ca="1">IFERROR(IF(Loan_Not_Paid*Values_Entered,Principal,""), "")</f>
        <v>352.89559252875802</v>
      </c>
      <c r="G269" s="6">
        <f ca="1">IFERROR(IF(Loan_Not_Paid*Values_Entered,Interest,""), "")</f>
        <v>214.8934088182443</v>
      </c>
      <c r="H269" s="6">
        <f ca="1">IFERROR(IF(Loan_Not_Paid*Values_Entered,Ending_Balance,""), "")</f>
        <v>46532.939058724558</v>
      </c>
    </row>
    <row r="270" spans="2:8">
      <c r="B270" s="5">
        <f ca="1">IFERROR(IF(Loan_Not_Paid*Values_Entered,Payment_Number,""), "")</f>
        <v>258</v>
      </c>
      <c r="C270" s="3">
        <f ca="1">IFERROR(IF(Loan_Not_Paid*Values_Entered,Payment_Date,""), "")</f>
        <v>52372</v>
      </c>
      <c r="D270" s="6">
        <f ca="1">IFERROR(IF(Loan_Not_Paid*Values_Entered,Beginning_Balance,""), "")</f>
        <v>46532.939058724558</v>
      </c>
      <c r="E270" s="6">
        <f ca="1">IFERROR(IF(Loan_Not_Paid*Values_Entered,Monthly_Payment,""), "")</f>
        <v>567.78900134700234</v>
      </c>
      <c r="F270" s="6">
        <f ca="1">IFERROR(IF(Loan_Not_Paid*Values_Entered,Principal,""), "")</f>
        <v>354.51303066118146</v>
      </c>
      <c r="G270" s="6">
        <f ca="1">IFERROR(IF(Loan_Not_Paid*Values_Entered,Interest,""), "")</f>
        <v>213.27597068582088</v>
      </c>
      <c r="H270" s="6">
        <f ca="1">IFERROR(IF(Loan_Not_Paid*Values_Entered,Ending_Balance,""), "")</f>
        <v>46178.426028063346</v>
      </c>
    </row>
    <row r="271" spans="2:8">
      <c r="B271" s="5">
        <f ca="1">IFERROR(IF(Loan_Not_Paid*Values_Entered,Payment_Number,""), "")</f>
        <v>259</v>
      </c>
      <c r="C271" s="3">
        <f ca="1">IFERROR(IF(Loan_Not_Paid*Values_Entered,Payment_Date,""), "")</f>
        <v>52403</v>
      </c>
      <c r="D271" s="6">
        <f ca="1">IFERROR(IF(Loan_Not_Paid*Values_Entered,Beginning_Balance,""), "")</f>
        <v>46178.426028063346</v>
      </c>
      <c r="E271" s="6">
        <f ca="1">IFERROR(IF(Loan_Not_Paid*Values_Entered,Monthly_Payment,""), "")</f>
        <v>567.78900134700234</v>
      </c>
      <c r="F271" s="6">
        <f ca="1">IFERROR(IF(Loan_Not_Paid*Values_Entered,Principal,""), "")</f>
        <v>356.13788205171204</v>
      </c>
      <c r="G271" s="6">
        <f ca="1">IFERROR(IF(Loan_Not_Paid*Values_Entered,Interest,""), "")</f>
        <v>211.65111929529033</v>
      </c>
      <c r="H271" s="6">
        <f ca="1">IFERROR(IF(Loan_Not_Paid*Values_Entered,Ending_Balance,""), "")</f>
        <v>45822.288146011648</v>
      </c>
    </row>
    <row r="272" spans="2:8">
      <c r="B272" s="5">
        <f ca="1">IFERROR(IF(Loan_Not_Paid*Values_Entered,Payment_Number,""), "")</f>
        <v>260</v>
      </c>
      <c r="C272" s="3">
        <f ca="1">IFERROR(IF(Loan_Not_Paid*Values_Entered,Payment_Date,""), "")</f>
        <v>52433</v>
      </c>
      <c r="D272" s="6">
        <f ca="1">IFERROR(IF(Loan_Not_Paid*Values_Entered,Beginning_Balance,""), "")</f>
        <v>45822.288146011648</v>
      </c>
      <c r="E272" s="6">
        <f ca="1">IFERROR(IF(Loan_Not_Paid*Values_Entered,Monthly_Payment,""), "")</f>
        <v>567.78900134700234</v>
      </c>
      <c r="F272" s="6">
        <f ca="1">IFERROR(IF(Loan_Not_Paid*Values_Entered,Principal,""), "")</f>
        <v>357.77018067778226</v>
      </c>
      <c r="G272" s="6">
        <f ca="1">IFERROR(IF(Loan_Not_Paid*Values_Entered,Interest,""), "")</f>
        <v>210.01882066922005</v>
      </c>
      <c r="H272" s="6">
        <f ca="1">IFERROR(IF(Loan_Not_Paid*Values_Entered,Ending_Balance,""), "")</f>
        <v>45464.517965333886</v>
      </c>
    </row>
    <row r="273" spans="2:8">
      <c r="B273" s="5">
        <f ca="1">IFERROR(IF(Loan_Not_Paid*Values_Entered,Payment_Number,""), "")</f>
        <v>261</v>
      </c>
      <c r="C273" s="3">
        <f ca="1">IFERROR(IF(Loan_Not_Paid*Values_Entered,Payment_Date,""), "")</f>
        <v>52464</v>
      </c>
      <c r="D273" s="6">
        <f ca="1">IFERROR(IF(Loan_Not_Paid*Values_Entered,Beginning_Balance,""), "")</f>
        <v>45464.517965333886</v>
      </c>
      <c r="E273" s="6">
        <f ca="1">IFERROR(IF(Loan_Not_Paid*Values_Entered,Monthly_Payment,""), "")</f>
        <v>567.78900134700234</v>
      </c>
      <c r="F273" s="6">
        <f ca="1">IFERROR(IF(Loan_Not_Paid*Values_Entered,Principal,""), "")</f>
        <v>359.40996067255537</v>
      </c>
      <c r="G273" s="6">
        <f ca="1">IFERROR(IF(Loan_Not_Paid*Values_Entered,Interest,""), "")</f>
        <v>208.37904067444697</v>
      </c>
      <c r="H273" s="6">
        <f ca="1">IFERROR(IF(Loan_Not_Paid*Values_Entered,Ending_Balance,""), "")</f>
        <v>45105.108004661277</v>
      </c>
    </row>
    <row r="274" spans="2:8">
      <c r="B274" s="5">
        <f ca="1">IFERROR(IF(Loan_Not_Paid*Values_Entered,Payment_Number,""), "")</f>
        <v>262</v>
      </c>
      <c r="C274" s="3">
        <f ca="1">IFERROR(IF(Loan_Not_Paid*Values_Entered,Payment_Date,""), "")</f>
        <v>52495</v>
      </c>
      <c r="D274" s="6">
        <f ca="1">IFERROR(IF(Loan_Not_Paid*Values_Entered,Beginning_Balance,""), "")</f>
        <v>45105.108004661277</v>
      </c>
      <c r="E274" s="6">
        <f ca="1">IFERROR(IF(Loan_Not_Paid*Values_Entered,Monthly_Payment,""), "")</f>
        <v>567.78900134700234</v>
      </c>
      <c r="F274" s="6">
        <f ca="1">IFERROR(IF(Loan_Not_Paid*Values_Entered,Principal,""), "")</f>
        <v>361.05725632563815</v>
      </c>
      <c r="G274" s="6">
        <f ca="1">IFERROR(IF(Loan_Not_Paid*Values_Entered,Interest,""), "")</f>
        <v>206.73174502136419</v>
      </c>
      <c r="H274" s="6">
        <f ca="1">IFERROR(IF(Loan_Not_Paid*Values_Entered,Ending_Balance,""), "")</f>
        <v>44744.050748335663</v>
      </c>
    </row>
    <row r="275" spans="2:8">
      <c r="B275" s="5">
        <f ca="1">IFERROR(IF(Loan_Not_Paid*Values_Entered,Payment_Number,""), "")</f>
        <v>263</v>
      </c>
      <c r="C275" s="3">
        <f ca="1">IFERROR(IF(Loan_Not_Paid*Values_Entered,Payment_Date,""), "")</f>
        <v>52525</v>
      </c>
      <c r="D275" s="6">
        <f ca="1">IFERROR(IF(Loan_Not_Paid*Values_Entered,Beginning_Balance,""), "")</f>
        <v>44744.050748335663</v>
      </c>
      <c r="E275" s="6">
        <f ca="1">IFERROR(IF(Loan_Not_Paid*Values_Entered,Monthly_Payment,""), "")</f>
        <v>567.78900134700234</v>
      </c>
      <c r="F275" s="6">
        <f ca="1">IFERROR(IF(Loan_Not_Paid*Values_Entered,Principal,""), "")</f>
        <v>362.71210208379722</v>
      </c>
      <c r="G275" s="6">
        <f ca="1">IFERROR(IF(Loan_Not_Paid*Values_Entered,Interest,""), "")</f>
        <v>205.07689926320512</v>
      </c>
      <c r="H275" s="6">
        <f ca="1">IFERROR(IF(Loan_Not_Paid*Values_Entered,Ending_Balance,""), "")</f>
        <v>44381.338646251883</v>
      </c>
    </row>
    <row r="276" spans="2:8">
      <c r="B276" s="5">
        <f ca="1">IFERROR(IF(Loan_Not_Paid*Values_Entered,Payment_Number,""), "")</f>
        <v>264</v>
      </c>
      <c r="C276" s="3">
        <f ca="1">IFERROR(IF(Loan_Not_Paid*Values_Entered,Payment_Date,""), "")</f>
        <v>52556</v>
      </c>
      <c r="D276" s="6">
        <f ca="1">IFERROR(IF(Loan_Not_Paid*Values_Entered,Beginning_Balance,""), "")</f>
        <v>44381.338646251883</v>
      </c>
      <c r="E276" s="6">
        <f ca="1">IFERROR(IF(Loan_Not_Paid*Values_Entered,Monthly_Payment,""), "")</f>
        <v>567.78900134700234</v>
      </c>
      <c r="F276" s="6">
        <f ca="1">IFERROR(IF(Loan_Not_Paid*Values_Entered,Principal,""), "")</f>
        <v>364.37453255168123</v>
      </c>
      <c r="G276" s="6">
        <f ca="1">IFERROR(IF(Loan_Not_Paid*Values_Entered,Interest,""), "")</f>
        <v>203.41446879532114</v>
      </c>
      <c r="H276" s="6">
        <f ca="1">IFERROR(IF(Loan_Not_Paid*Values_Entered,Ending_Balance,""), "")</f>
        <v>44016.964113700204</v>
      </c>
    </row>
    <row r="277" spans="2:8">
      <c r="B277" s="5">
        <f ca="1">IFERROR(IF(Loan_Not_Paid*Values_Entered,Payment_Number,""), "")</f>
        <v>265</v>
      </c>
      <c r="C277" s="3">
        <f ca="1">IFERROR(IF(Loan_Not_Paid*Values_Entered,Payment_Date,""), "")</f>
        <v>52586</v>
      </c>
      <c r="D277" s="6">
        <f ca="1">IFERROR(IF(Loan_Not_Paid*Values_Entered,Beginning_Balance,""), "")</f>
        <v>44016.964113700204</v>
      </c>
      <c r="E277" s="6">
        <f ca="1">IFERROR(IF(Loan_Not_Paid*Values_Entered,Monthly_Payment,""), "")</f>
        <v>567.78900134700234</v>
      </c>
      <c r="F277" s="6">
        <f ca="1">IFERROR(IF(Loan_Not_Paid*Values_Entered,Principal,""), "")</f>
        <v>366.0445824925431</v>
      </c>
      <c r="G277" s="6">
        <f ca="1">IFERROR(IF(Loan_Not_Paid*Values_Entered,Interest,""), "")</f>
        <v>201.74441885445927</v>
      </c>
      <c r="H277" s="6">
        <f ca="1">IFERROR(IF(Loan_Not_Paid*Values_Entered,Ending_Balance,""), "")</f>
        <v>43650.919531207648</v>
      </c>
    </row>
    <row r="278" spans="2:8">
      <c r="B278" s="5">
        <f ca="1">IFERROR(IF(Loan_Not_Paid*Values_Entered,Payment_Number,""), "")</f>
        <v>266</v>
      </c>
      <c r="C278" s="3">
        <f ca="1">IFERROR(IF(Loan_Not_Paid*Values_Entered,Payment_Date,""), "")</f>
        <v>52617</v>
      </c>
      <c r="D278" s="6">
        <f ca="1">IFERROR(IF(Loan_Not_Paid*Values_Entered,Beginning_Balance,""), "")</f>
        <v>43650.919531207648</v>
      </c>
      <c r="E278" s="6">
        <f ca="1">IFERROR(IF(Loan_Not_Paid*Values_Entered,Monthly_Payment,""), "")</f>
        <v>567.78900134700234</v>
      </c>
      <c r="F278" s="6">
        <f ca="1">IFERROR(IF(Loan_Not_Paid*Values_Entered,Principal,""), "")</f>
        <v>367.7222868289673</v>
      </c>
      <c r="G278" s="6">
        <f ca="1">IFERROR(IF(Loan_Not_Paid*Values_Entered,Interest,""), "")</f>
        <v>200.06671451803504</v>
      </c>
      <c r="H278" s="6">
        <f ca="1">IFERROR(IF(Loan_Not_Paid*Values_Entered,Ending_Balance,""), "")</f>
        <v>43283.19724437868</v>
      </c>
    </row>
    <row r="279" spans="2:8">
      <c r="B279" s="5">
        <f ca="1">IFERROR(IF(Loan_Not_Paid*Values_Entered,Payment_Number,""), "")</f>
        <v>267</v>
      </c>
      <c r="C279" s="3">
        <f ca="1">IFERROR(IF(Loan_Not_Paid*Values_Entered,Payment_Date,""), "")</f>
        <v>52648</v>
      </c>
      <c r="D279" s="6">
        <f ca="1">IFERROR(IF(Loan_Not_Paid*Values_Entered,Beginning_Balance,""), "")</f>
        <v>43283.19724437868</v>
      </c>
      <c r="E279" s="6">
        <f ca="1">IFERROR(IF(Loan_Not_Paid*Values_Entered,Monthly_Payment,""), "")</f>
        <v>567.78900134700234</v>
      </c>
      <c r="F279" s="6">
        <f ca="1">IFERROR(IF(Loan_Not_Paid*Values_Entered,Principal,""), "")</f>
        <v>369.40768064360009</v>
      </c>
      <c r="G279" s="6">
        <f ca="1">IFERROR(IF(Loan_Not_Paid*Values_Entered,Interest,""), "")</f>
        <v>198.38132070340228</v>
      </c>
      <c r="H279" s="6">
        <f ca="1">IFERROR(IF(Loan_Not_Paid*Values_Entered,Ending_Balance,""), "")</f>
        <v>42913.789563735016</v>
      </c>
    </row>
    <row r="280" spans="2:8">
      <c r="B280" s="5">
        <f ca="1">IFERROR(IF(Loan_Not_Paid*Values_Entered,Payment_Number,""), "")</f>
        <v>268</v>
      </c>
      <c r="C280" s="3">
        <f ca="1">IFERROR(IF(Loan_Not_Paid*Values_Entered,Payment_Date,""), "")</f>
        <v>52677</v>
      </c>
      <c r="D280" s="6">
        <f ca="1">IFERROR(IF(Loan_Not_Paid*Values_Entered,Beginning_Balance,""), "")</f>
        <v>42913.789563735016</v>
      </c>
      <c r="E280" s="6">
        <f ca="1">IFERROR(IF(Loan_Not_Paid*Values_Entered,Monthly_Payment,""), "")</f>
        <v>567.78900134700234</v>
      </c>
      <c r="F280" s="6">
        <f ca="1">IFERROR(IF(Loan_Not_Paid*Values_Entered,Principal,""), "")</f>
        <v>371.10079917988355</v>
      </c>
      <c r="G280" s="6">
        <f ca="1">IFERROR(IF(Loan_Not_Paid*Values_Entered,Interest,""), "")</f>
        <v>196.68820216711882</v>
      </c>
      <c r="H280" s="6">
        <f ca="1">IFERROR(IF(Loan_Not_Paid*Values_Entered,Ending_Balance,""), "")</f>
        <v>42542.688764555147</v>
      </c>
    </row>
    <row r="281" spans="2:8">
      <c r="B281" s="5">
        <f ca="1">IFERROR(IF(Loan_Not_Paid*Values_Entered,Payment_Number,""), "")</f>
        <v>269</v>
      </c>
      <c r="C281" s="3">
        <f ca="1">IFERROR(IF(Loan_Not_Paid*Values_Entered,Payment_Date,""), "")</f>
        <v>52708</v>
      </c>
      <c r="D281" s="6">
        <f ca="1">IFERROR(IF(Loan_Not_Paid*Values_Entered,Beginning_Balance,""), "")</f>
        <v>42542.688764555147</v>
      </c>
      <c r="E281" s="6">
        <f ca="1">IFERROR(IF(Loan_Not_Paid*Values_Entered,Monthly_Payment,""), "")</f>
        <v>567.78900134700234</v>
      </c>
      <c r="F281" s="6">
        <f ca="1">IFERROR(IF(Loan_Not_Paid*Values_Entered,Principal,""), "")</f>
        <v>372.80167784279126</v>
      </c>
      <c r="G281" s="6">
        <f ca="1">IFERROR(IF(Loan_Not_Paid*Values_Entered,Interest,""), "")</f>
        <v>194.9873235042111</v>
      </c>
      <c r="H281" s="6">
        <f ca="1">IFERROR(IF(Loan_Not_Paid*Values_Entered,Ending_Balance,""), "")</f>
        <v>42169.887086712348</v>
      </c>
    </row>
    <row r="282" spans="2:8">
      <c r="B282" s="5">
        <f ca="1">IFERROR(IF(Loan_Not_Paid*Values_Entered,Payment_Number,""), "")</f>
        <v>270</v>
      </c>
      <c r="C282" s="3">
        <f ca="1">IFERROR(IF(Loan_Not_Paid*Values_Entered,Payment_Date,""), "")</f>
        <v>52738</v>
      </c>
      <c r="D282" s="6">
        <f ca="1">IFERROR(IF(Loan_Not_Paid*Values_Entered,Beginning_Balance,""), "")</f>
        <v>42169.887086712348</v>
      </c>
      <c r="E282" s="6">
        <f ca="1">IFERROR(IF(Loan_Not_Paid*Values_Entered,Monthly_Payment,""), "")</f>
        <v>567.78900134700234</v>
      </c>
      <c r="F282" s="6">
        <f ca="1">IFERROR(IF(Loan_Not_Paid*Values_Entered,Principal,""), "")</f>
        <v>374.51035219957078</v>
      </c>
      <c r="G282" s="6">
        <f ca="1">IFERROR(IF(Loan_Not_Paid*Values_Entered,Interest,""), "")</f>
        <v>193.27864914743159</v>
      </c>
      <c r="H282" s="6">
        <f ca="1">IFERROR(IF(Loan_Not_Paid*Values_Entered,Ending_Balance,""), "")</f>
        <v>41795.3767345128</v>
      </c>
    </row>
    <row r="283" spans="2:8">
      <c r="B283" s="5">
        <f ca="1">IFERROR(IF(Loan_Not_Paid*Values_Entered,Payment_Number,""), "")</f>
        <v>271</v>
      </c>
      <c r="C283" s="3">
        <f ca="1">IFERROR(IF(Loan_Not_Paid*Values_Entered,Payment_Date,""), "")</f>
        <v>52769</v>
      </c>
      <c r="D283" s="6">
        <f ca="1">IFERROR(IF(Loan_Not_Paid*Values_Entered,Beginning_Balance,""), "")</f>
        <v>41795.3767345128</v>
      </c>
      <c r="E283" s="6">
        <f ca="1">IFERROR(IF(Loan_Not_Paid*Values_Entered,Monthly_Payment,""), "")</f>
        <v>567.78900134700234</v>
      </c>
      <c r="F283" s="6">
        <f ca="1">IFERROR(IF(Loan_Not_Paid*Values_Entered,Principal,""), "")</f>
        <v>376.22685798048531</v>
      </c>
      <c r="G283" s="6">
        <f ca="1">IFERROR(IF(Loan_Not_Paid*Values_Entered,Interest,""), "")</f>
        <v>191.56214336651701</v>
      </c>
      <c r="H283" s="6">
        <f ca="1">IFERROR(IF(Loan_Not_Paid*Values_Entered,Ending_Balance,""), "")</f>
        <v>41419.149876532319</v>
      </c>
    </row>
    <row r="284" spans="2:8">
      <c r="B284" s="5">
        <f ca="1">IFERROR(IF(Loan_Not_Paid*Values_Entered,Payment_Number,""), "")</f>
        <v>272</v>
      </c>
      <c r="C284" s="3">
        <f ca="1">IFERROR(IF(Loan_Not_Paid*Values_Entered,Payment_Date,""), "")</f>
        <v>52799</v>
      </c>
      <c r="D284" s="6">
        <f ca="1">IFERROR(IF(Loan_Not_Paid*Values_Entered,Beginning_Balance,""), "")</f>
        <v>41419.149876532319</v>
      </c>
      <c r="E284" s="6">
        <f ca="1">IFERROR(IF(Loan_Not_Paid*Values_Entered,Monthly_Payment,""), "")</f>
        <v>567.78900134700234</v>
      </c>
      <c r="F284" s="6">
        <f ca="1">IFERROR(IF(Loan_Not_Paid*Values_Entered,Principal,""), "")</f>
        <v>377.95123107956255</v>
      </c>
      <c r="G284" s="6">
        <f ca="1">IFERROR(IF(Loan_Not_Paid*Values_Entered,Interest,""), "")</f>
        <v>189.83777026743979</v>
      </c>
      <c r="H284" s="6">
        <f ca="1">IFERROR(IF(Loan_Not_Paid*Values_Entered,Ending_Balance,""), "")</f>
        <v>41041.198645452794</v>
      </c>
    </row>
    <row r="285" spans="2:8">
      <c r="B285" s="5">
        <f ca="1">IFERROR(IF(Loan_Not_Paid*Values_Entered,Payment_Number,""), "")</f>
        <v>273</v>
      </c>
      <c r="C285" s="3">
        <f ca="1">IFERROR(IF(Loan_Not_Paid*Values_Entered,Payment_Date,""), "")</f>
        <v>52830</v>
      </c>
      <c r="D285" s="6">
        <f ca="1">IFERROR(IF(Loan_Not_Paid*Values_Entered,Beginning_Balance,""), "")</f>
        <v>41041.198645452794</v>
      </c>
      <c r="E285" s="6">
        <f ca="1">IFERROR(IF(Loan_Not_Paid*Values_Entered,Monthly_Payment,""), "")</f>
        <v>567.78900134700234</v>
      </c>
      <c r="F285" s="6">
        <f ca="1">IFERROR(IF(Loan_Not_Paid*Values_Entered,Principal,""), "")</f>
        <v>379.68350755534368</v>
      </c>
      <c r="G285" s="6">
        <f ca="1">IFERROR(IF(Loan_Not_Paid*Values_Entered,Interest,""), "")</f>
        <v>188.10549379165863</v>
      </c>
      <c r="H285" s="6">
        <f ca="1">IFERROR(IF(Loan_Not_Paid*Values_Entered,Ending_Balance,""), "")</f>
        <v>40661.515137897455</v>
      </c>
    </row>
    <row r="286" spans="2:8">
      <c r="B286" s="5">
        <f ca="1">IFERROR(IF(Loan_Not_Paid*Values_Entered,Payment_Number,""), "")</f>
        <v>274</v>
      </c>
      <c r="C286" s="3">
        <f ca="1">IFERROR(IF(Loan_Not_Paid*Values_Entered,Payment_Date,""), "")</f>
        <v>52861</v>
      </c>
      <c r="D286" s="6">
        <f ca="1">IFERROR(IF(Loan_Not_Paid*Values_Entered,Beginning_Balance,""), "")</f>
        <v>40661.515137897455</v>
      </c>
      <c r="E286" s="6">
        <f ca="1">IFERROR(IF(Loan_Not_Paid*Values_Entered,Monthly_Payment,""), "")</f>
        <v>567.78900134700234</v>
      </c>
      <c r="F286" s="6">
        <f ca="1">IFERROR(IF(Loan_Not_Paid*Values_Entered,Principal,""), "")</f>
        <v>381.42372363163901</v>
      </c>
      <c r="G286" s="6">
        <f ca="1">IFERROR(IF(Loan_Not_Paid*Values_Entered,Interest,""), "")</f>
        <v>186.36527771536333</v>
      </c>
      <c r="H286" s="6">
        <f ca="1">IFERROR(IF(Loan_Not_Paid*Values_Entered,Ending_Balance,""), "")</f>
        <v>40280.0914142658</v>
      </c>
    </row>
    <row r="287" spans="2:8">
      <c r="B287" s="5">
        <f ca="1">IFERROR(IF(Loan_Not_Paid*Values_Entered,Payment_Number,""), "")</f>
        <v>275</v>
      </c>
      <c r="C287" s="3">
        <f ca="1">IFERROR(IF(Loan_Not_Paid*Values_Entered,Payment_Date,""), "")</f>
        <v>52891</v>
      </c>
      <c r="D287" s="6">
        <f ca="1">IFERROR(IF(Loan_Not_Paid*Values_Entered,Beginning_Balance,""), "")</f>
        <v>40280.0914142658</v>
      </c>
      <c r="E287" s="6">
        <f ca="1">IFERROR(IF(Loan_Not_Paid*Values_Entered,Monthly_Payment,""), "")</f>
        <v>567.78900134700234</v>
      </c>
      <c r="F287" s="6">
        <f ca="1">IFERROR(IF(Loan_Not_Paid*Values_Entered,Principal,""), "")</f>
        <v>383.17191569828412</v>
      </c>
      <c r="G287" s="6">
        <f ca="1">IFERROR(IF(Loan_Not_Paid*Values_Entered,Interest,""), "")</f>
        <v>184.61708564871824</v>
      </c>
      <c r="H287" s="6">
        <f ca="1">IFERROR(IF(Loan_Not_Paid*Values_Entered,Ending_Balance,""), "")</f>
        <v>39896.919498567469</v>
      </c>
    </row>
    <row r="288" spans="2:8">
      <c r="B288" s="5">
        <f ca="1">IFERROR(IF(Loan_Not_Paid*Values_Entered,Payment_Number,""), "")</f>
        <v>276</v>
      </c>
      <c r="C288" s="3">
        <f ca="1">IFERROR(IF(Loan_Not_Paid*Values_Entered,Payment_Date,""), "")</f>
        <v>52922</v>
      </c>
      <c r="D288" s="6">
        <f ca="1">IFERROR(IF(Loan_Not_Paid*Values_Entered,Beginning_Balance,""), "")</f>
        <v>39896.919498567469</v>
      </c>
      <c r="E288" s="6">
        <f ca="1">IFERROR(IF(Loan_Not_Paid*Values_Entered,Monthly_Payment,""), "")</f>
        <v>567.78900134700234</v>
      </c>
      <c r="F288" s="6">
        <f ca="1">IFERROR(IF(Loan_Not_Paid*Values_Entered,Principal,""), "")</f>
        <v>384.92812031190147</v>
      </c>
      <c r="G288" s="6">
        <f ca="1">IFERROR(IF(Loan_Not_Paid*Values_Entered,Interest,""), "")</f>
        <v>182.8608810351009</v>
      </c>
      <c r="H288" s="6">
        <f ca="1">IFERROR(IF(Loan_Not_Paid*Values_Entered,Ending_Balance,""), "")</f>
        <v>39511.991378255654</v>
      </c>
    </row>
    <row r="289" spans="2:8">
      <c r="B289" s="5">
        <f ca="1">IFERROR(IF(Loan_Not_Paid*Values_Entered,Payment_Number,""), "")</f>
        <v>277</v>
      </c>
      <c r="C289" s="3">
        <f ca="1">IFERROR(IF(Loan_Not_Paid*Values_Entered,Payment_Date,""), "")</f>
        <v>52952</v>
      </c>
      <c r="D289" s="6">
        <f ca="1">IFERROR(IF(Loan_Not_Paid*Values_Entered,Beginning_Balance,""), "")</f>
        <v>39511.991378255654</v>
      </c>
      <c r="E289" s="6">
        <f ca="1">IFERROR(IF(Loan_Not_Paid*Values_Entered,Monthly_Payment,""), "")</f>
        <v>567.78900134700234</v>
      </c>
      <c r="F289" s="6">
        <f ca="1">IFERROR(IF(Loan_Not_Paid*Values_Entered,Principal,""), "")</f>
        <v>386.69237419666393</v>
      </c>
      <c r="G289" s="6">
        <f ca="1">IFERROR(IF(Loan_Not_Paid*Values_Entered,Interest,""), "")</f>
        <v>181.09662715033841</v>
      </c>
      <c r="H289" s="6">
        <f ca="1">IFERROR(IF(Loan_Not_Paid*Values_Entered,Ending_Balance,""), "")</f>
        <v>39125.299004058936</v>
      </c>
    </row>
    <row r="290" spans="2:8">
      <c r="B290" s="5">
        <f ca="1">IFERROR(IF(Loan_Not_Paid*Values_Entered,Payment_Number,""), "")</f>
        <v>278</v>
      </c>
      <c r="C290" s="3">
        <f ca="1">IFERROR(IF(Loan_Not_Paid*Values_Entered,Payment_Date,""), "")</f>
        <v>52983</v>
      </c>
      <c r="D290" s="6">
        <f ca="1">IFERROR(IF(Loan_Not_Paid*Values_Entered,Beginning_Balance,""), "")</f>
        <v>39125.299004058936</v>
      </c>
      <c r="E290" s="6">
        <f ca="1">IFERROR(IF(Loan_Not_Paid*Values_Entered,Monthly_Payment,""), "")</f>
        <v>567.78900134700234</v>
      </c>
      <c r="F290" s="6">
        <f ca="1">IFERROR(IF(Loan_Not_Paid*Values_Entered,Principal,""), "")</f>
        <v>388.46471424506558</v>
      </c>
      <c r="G290" s="6">
        <f ca="1">IFERROR(IF(Loan_Not_Paid*Values_Entered,Interest,""), "")</f>
        <v>179.32428710193679</v>
      </c>
      <c r="H290" s="6">
        <f ca="1">IFERROR(IF(Loan_Not_Paid*Values_Entered,Ending_Balance,""), "")</f>
        <v>38736.834289813822</v>
      </c>
    </row>
    <row r="291" spans="2:8">
      <c r="B291" s="5">
        <f ca="1">IFERROR(IF(Loan_Not_Paid*Values_Entered,Payment_Number,""), "")</f>
        <v>279</v>
      </c>
      <c r="C291" s="3">
        <f ca="1">IFERROR(IF(Loan_Not_Paid*Values_Entered,Payment_Date,""), "")</f>
        <v>53014</v>
      </c>
      <c r="D291" s="6">
        <f ca="1">IFERROR(IF(Loan_Not_Paid*Values_Entered,Beginning_Balance,""), "")</f>
        <v>38736.834289813822</v>
      </c>
      <c r="E291" s="6">
        <f ca="1">IFERROR(IF(Loan_Not_Paid*Values_Entered,Monthly_Payment,""), "")</f>
        <v>567.78900134700234</v>
      </c>
      <c r="F291" s="6">
        <f ca="1">IFERROR(IF(Loan_Not_Paid*Values_Entered,Principal,""), "")</f>
        <v>390.24517751868899</v>
      </c>
      <c r="G291" s="6">
        <f ca="1">IFERROR(IF(Loan_Not_Paid*Values_Entered,Interest,""), "")</f>
        <v>177.54382382831335</v>
      </c>
      <c r="H291" s="6">
        <f ca="1">IFERROR(IF(Loan_Not_Paid*Values_Entered,Ending_Balance,""), "")</f>
        <v>38346.589112295187</v>
      </c>
    </row>
    <row r="292" spans="2:8">
      <c r="B292" s="5">
        <f ca="1">IFERROR(IF(Loan_Not_Paid*Values_Entered,Payment_Number,""), "")</f>
        <v>280</v>
      </c>
      <c r="C292" s="3">
        <f ca="1">IFERROR(IF(Loan_Not_Paid*Values_Entered,Payment_Date,""), "")</f>
        <v>53042</v>
      </c>
      <c r="D292" s="6">
        <f ca="1">IFERROR(IF(Loan_Not_Paid*Values_Entered,Beginning_Balance,""), "")</f>
        <v>38346.589112295187</v>
      </c>
      <c r="E292" s="6">
        <f ca="1">IFERROR(IF(Loan_Not_Paid*Values_Entered,Monthly_Payment,""), "")</f>
        <v>567.78900134700234</v>
      </c>
      <c r="F292" s="6">
        <f ca="1">IFERROR(IF(Loan_Not_Paid*Values_Entered,Principal,""), "")</f>
        <v>392.03380124898274</v>
      </c>
      <c r="G292" s="6">
        <f ca="1">IFERROR(IF(Loan_Not_Paid*Values_Entered,Interest,""), "")</f>
        <v>175.7552000980196</v>
      </c>
      <c r="H292" s="6">
        <f ca="1">IFERROR(IF(Loan_Not_Paid*Values_Entered,Ending_Balance,""), "")</f>
        <v>37954.55531104625</v>
      </c>
    </row>
    <row r="293" spans="2:8">
      <c r="B293" s="5">
        <f ca="1">IFERROR(IF(Loan_Not_Paid*Values_Entered,Payment_Number,""), "")</f>
        <v>281</v>
      </c>
      <c r="C293" s="3">
        <f ca="1">IFERROR(IF(Loan_Not_Paid*Values_Entered,Payment_Date,""), "")</f>
        <v>53073</v>
      </c>
      <c r="D293" s="6">
        <f ca="1">IFERROR(IF(Loan_Not_Paid*Values_Entered,Beginning_Balance,""), "")</f>
        <v>37954.55531104625</v>
      </c>
      <c r="E293" s="6">
        <f ca="1">IFERROR(IF(Loan_Not_Paid*Values_Entered,Monthly_Payment,""), "")</f>
        <v>567.78900134700234</v>
      </c>
      <c r="F293" s="6">
        <f ca="1">IFERROR(IF(Loan_Not_Paid*Values_Entered,Principal,""), "")</f>
        <v>393.83062283804037</v>
      </c>
      <c r="G293" s="6">
        <f ca="1">IFERROR(IF(Loan_Not_Paid*Values_Entered,Interest,""), "")</f>
        <v>173.95837850896197</v>
      </c>
      <c r="H293" s="6">
        <f ca="1">IFERROR(IF(Loan_Not_Paid*Values_Entered,Ending_Balance,""), "")</f>
        <v>37560.724688208138</v>
      </c>
    </row>
    <row r="294" spans="2:8">
      <c r="B294" s="5">
        <f ca="1">IFERROR(IF(Loan_Not_Paid*Values_Entered,Payment_Number,""), "")</f>
        <v>282</v>
      </c>
      <c r="C294" s="3">
        <f ca="1">IFERROR(IF(Loan_Not_Paid*Values_Entered,Payment_Date,""), "")</f>
        <v>53103</v>
      </c>
      <c r="D294" s="6">
        <f ca="1">IFERROR(IF(Loan_Not_Paid*Values_Entered,Beginning_Balance,""), "")</f>
        <v>37560.724688208138</v>
      </c>
      <c r="E294" s="6">
        <f ca="1">IFERROR(IF(Loan_Not_Paid*Values_Entered,Monthly_Payment,""), "")</f>
        <v>567.78900134700234</v>
      </c>
      <c r="F294" s="6">
        <f ca="1">IFERROR(IF(Loan_Not_Paid*Values_Entered,Principal,""), "")</f>
        <v>395.6356798593817</v>
      </c>
      <c r="G294" s="6">
        <f ca="1">IFERROR(IF(Loan_Not_Paid*Values_Entered,Interest,""), "")</f>
        <v>172.15332148762064</v>
      </c>
      <c r="H294" s="6">
        <f ca="1">IFERROR(IF(Loan_Not_Paid*Values_Entered,Ending_Balance,""), "")</f>
        <v>37165.089008348761</v>
      </c>
    </row>
    <row r="295" spans="2:8">
      <c r="B295" s="5">
        <f ca="1">IFERROR(IF(Loan_Not_Paid*Values_Entered,Payment_Number,""), "")</f>
        <v>283</v>
      </c>
      <c r="C295" s="3">
        <f ca="1">IFERROR(IF(Loan_Not_Paid*Values_Entered,Payment_Date,""), "")</f>
        <v>53134</v>
      </c>
      <c r="D295" s="6">
        <f ca="1">IFERROR(IF(Loan_Not_Paid*Values_Entered,Beginning_Balance,""), "")</f>
        <v>37165.089008348761</v>
      </c>
      <c r="E295" s="6">
        <f ca="1">IFERROR(IF(Loan_Not_Paid*Values_Entered,Monthly_Payment,""), "")</f>
        <v>567.78900134700234</v>
      </c>
      <c r="F295" s="6">
        <f ca="1">IFERROR(IF(Loan_Not_Paid*Values_Entered,Principal,""), "")</f>
        <v>397.44901005873714</v>
      </c>
      <c r="G295" s="6">
        <f ca="1">IFERROR(IF(Loan_Not_Paid*Values_Entered,Interest,""), "")</f>
        <v>170.33999128826517</v>
      </c>
      <c r="H295" s="6">
        <f ca="1">IFERROR(IF(Loan_Not_Paid*Values_Entered,Ending_Balance,""), "")</f>
        <v>36767.639998290048</v>
      </c>
    </row>
    <row r="296" spans="2:8">
      <c r="B296" s="5">
        <f ca="1">IFERROR(IF(Loan_Not_Paid*Values_Entered,Payment_Number,""), "")</f>
        <v>284</v>
      </c>
      <c r="C296" s="3">
        <f ca="1">IFERROR(IF(Loan_Not_Paid*Values_Entered,Payment_Date,""), "")</f>
        <v>53164</v>
      </c>
      <c r="D296" s="6">
        <f ca="1">IFERROR(IF(Loan_Not_Paid*Values_Entered,Beginning_Balance,""), "")</f>
        <v>36767.639998290048</v>
      </c>
      <c r="E296" s="6">
        <f ca="1">IFERROR(IF(Loan_Not_Paid*Values_Entered,Monthly_Payment,""), "")</f>
        <v>567.78900134700234</v>
      </c>
      <c r="F296" s="6">
        <f ca="1">IFERROR(IF(Loan_Not_Paid*Values_Entered,Principal,""), "")</f>
        <v>399.27065135483963</v>
      </c>
      <c r="G296" s="6">
        <f ca="1">IFERROR(IF(Loan_Not_Paid*Values_Entered,Interest,""), "")</f>
        <v>168.51834999216271</v>
      </c>
      <c r="H296" s="6">
        <f ca="1">IFERROR(IF(Loan_Not_Paid*Values_Entered,Ending_Balance,""), "")</f>
        <v>36368.369346935244</v>
      </c>
    </row>
    <row r="297" spans="2:8">
      <c r="B297" s="5">
        <f ca="1">IFERROR(IF(Loan_Not_Paid*Values_Entered,Payment_Number,""), "")</f>
        <v>285</v>
      </c>
      <c r="C297" s="3">
        <f ca="1">IFERROR(IF(Loan_Not_Paid*Values_Entered,Payment_Date,""), "")</f>
        <v>53195</v>
      </c>
      <c r="D297" s="6">
        <f ca="1">IFERROR(IF(Loan_Not_Paid*Values_Entered,Beginning_Balance,""), "")</f>
        <v>36368.369346935244</v>
      </c>
      <c r="E297" s="6">
        <f ca="1">IFERROR(IF(Loan_Not_Paid*Values_Entered,Monthly_Payment,""), "")</f>
        <v>567.78900134700234</v>
      </c>
      <c r="F297" s="6">
        <f ca="1">IFERROR(IF(Loan_Not_Paid*Values_Entered,Principal,""), "")</f>
        <v>401.10064184021581</v>
      </c>
      <c r="G297" s="6">
        <f ca="1">IFERROR(IF(Loan_Not_Paid*Values_Entered,Interest,""), "")</f>
        <v>166.68835950678653</v>
      </c>
      <c r="H297" s="6">
        <f ca="1">IFERROR(IF(Loan_Not_Paid*Values_Entered,Ending_Balance,""), "")</f>
        <v>35967.268705094932</v>
      </c>
    </row>
    <row r="298" spans="2:8">
      <c r="B298" s="5">
        <f ca="1">IFERROR(IF(Loan_Not_Paid*Values_Entered,Payment_Number,""), "")</f>
        <v>286</v>
      </c>
      <c r="C298" s="3">
        <f ca="1">IFERROR(IF(Loan_Not_Paid*Values_Entered,Payment_Date,""), "")</f>
        <v>53226</v>
      </c>
      <c r="D298" s="6">
        <f ca="1">IFERROR(IF(Loan_Not_Paid*Values_Entered,Beginning_Balance,""), "")</f>
        <v>35967.268705094932</v>
      </c>
      <c r="E298" s="6">
        <f ca="1">IFERROR(IF(Loan_Not_Paid*Values_Entered,Monthly_Payment,""), "")</f>
        <v>567.78900134700234</v>
      </c>
      <c r="F298" s="6">
        <f ca="1">IFERROR(IF(Loan_Not_Paid*Values_Entered,Principal,""), "")</f>
        <v>402.93901978198392</v>
      </c>
      <c r="G298" s="6">
        <f ca="1">IFERROR(IF(Loan_Not_Paid*Values_Entered,Interest,""), "")</f>
        <v>164.84998156501842</v>
      </c>
      <c r="H298" s="6">
        <f ca="1">IFERROR(IF(Loan_Not_Paid*Values_Entered,Ending_Balance,""), "")</f>
        <v>35564.329685312987</v>
      </c>
    </row>
    <row r="299" spans="2:8">
      <c r="B299" s="5">
        <f ca="1">IFERROR(IF(Loan_Not_Paid*Values_Entered,Payment_Number,""), "")</f>
        <v>287</v>
      </c>
      <c r="C299" s="3">
        <f ca="1">IFERROR(IF(Loan_Not_Paid*Values_Entered,Payment_Date,""), "")</f>
        <v>53256</v>
      </c>
      <c r="D299" s="6">
        <f ca="1">IFERROR(IF(Loan_Not_Paid*Values_Entered,Beginning_Balance,""), "")</f>
        <v>35564.329685312987</v>
      </c>
      <c r="E299" s="6">
        <f ca="1">IFERROR(IF(Loan_Not_Paid*Values_Entered,Monthly_Payment,""), "")</f>
        <v>567.78900134700234</v>
      </c>
      <c r="F299" s="6">
        <f ca="1">IFERROR(IF(Loan_Not_Paid*Values_Entered,Principal,""), "")</f>
        <v>404.78582362265115</v>
      </c>
      <c r="G299" s="6">
        <f ca="1">IFERROR(IF(Loan_Not_Paid*Values_Entered,Interest,""), "")</f>
        <v>163.00317772435119</v>
      </c>
      <c r="H299" s="6">
        <f ca="1">IFERROR(IF(Loan_Not_Paid*Values_Entered,Ending_Balance,""), "")</f>
        <v>35159.543861690327</v>
      </c>
    </row>
    <row r="300" spans="2:8">
      <c r="B300" s="5">
        <f ca="1">IFERROR(IF(Loan_Not_Paid*Values_Entered,Payment_Number,""), "")</f>
        <v>288</v>
      </c>
      <c r="C300" s="3">
        <f ca="1">IFERROR(IF(Loan_Not_Paid*Values_Entered,Payment_Date,""), "")</f>
        <v>53287</v>
      </c>
      <c r="D300" s="6">
        <f ca="1">IFERROR(IF(Loan_Not_Paid*Values_Entered,Beginning_Balance,""), "")</f>
        <v>35159.543861690327</v>
      </c>
      <c r="E300" s="6">
        <f ca="1">IFERROR(IF(Loan_Not_Paid*Values_Entered,Monthly_Payment,""), "")</f>
        <v>567.78900134700234</v>
      </c>
      <c r="F300" s="6">
        <f ca="1">IFERROR(IF(Loan_Not_Paid*Values_Entered,Principal,""), "")</f>
        <v>406.64109198092171</v>
      </c>
      <c r="G300" s="6">
        <f ca="1">IFERROR(IF(Loan_Not_Paid*Values_Entered,Interest,""), "")</f>
        <v>161.14790936608065</v>
      </c>
      <c r="H300" s="6">
        <f ca="1">IFERROR(IF(Loan_Not_Paid*Values_Entered,Ending_Balance,""), "")</f>
        <v>34752.902769709413</v>
      </c>
    </row>
    <row r="301" spans="2:8">
      <c r="B301" s="5">
        <f ca="1">IFERROR(IF(Loan_Not_Paid*Values_Entered,Payment_Number,""), "")</f>
        <v>289</v>
      </c>
      <c r="C301" s="3">
        <f ca="1">IFERROR(IF(Loan_Not_Paid*Values_Entered,Payment_Date,""), "")</f>
        <v>53317</v>
      </c>
      <c r="D301" s="6">
        <f ca="1">IFERROR(IF(Loan_Not_Paid*Values_Entered,Beginning_Balance,""), "")</f>
        <v>34752.902769709413</v>
      </c>
      <c r="E301" s="6">
        <f ca="1">IFERROR(IF(Loan_Not_Paid*Values_Entered,Monthly_Payment,""), "")</f>
        <v>567.78900134700234</v>
      </c>
      <c r="F301" s="6">
        <f ca="1">IFERROR(IF(Loan_Not_Paid*Values_Entered,Principal,""), "")</f>
        <v>408.50486365250083</v>
      </c>
      <c r="G301" s="6">
        <f ca="1">IFERROR(IF(Loan_Not_Paid*Values_Entered,Interest,""), "")</f>
        <v>159.28413769450148</v>
      </c>
      <c r="H301" s="6">
        <f ca="1">IFERROR(IF(Loan_Not_Paid*Values_Entered,Ending_Balance,""), "")</f>
        <v>34344.397906056838</v>
      </c>
    </row>
    <row r="302" spans="2:8">
      <c r="B302" s="5">
        <f ca="1">IFERROR(IF(Loan_Not_Paid*Values_Entered,Payment_Number,""), "")</f>
        <v>290</v>
      </c>
      <c r="C302" s="3">
        <f ca="1">IFERROR(IF(Loan_Not_Paid*Values_Entered,Payment_Date,""), "")</f>
        <v>53348</v>
      </c>
      <c r="D302" s="6">
        <f ca="1">IFERROR(IF(Loan_Not_Paid*Values_Entered,Beginning_Balance,""), "")</f>
        <v>34344.397906056838</v>
      </c>
      <c r="E302" s="6">
        <f ca="1">IFERROR(IF(Loan_Not_Paid*Values_Entered,Monthly_Payment,""), "")</f>
        <v>567.78900134700234</v>
      </c>
      <c r="F302" s="6">
        <f ca="1">IFERROR(IF(Loan_Not_Paid*Values_Entered,Principal,""), "")</f>
        <v>410.37717761090846</v>
      </c>
      <c r="G302" s="6">
        <f ca="1">IFERROR(IF(Loan_Not_Paid*Values_Entered,Interest,""), "")</f>
        <v>157.41182373609385</v>
      </c>
      <c r="H302" s="6">
        <f ca="1">IFERROR(IF(Loan_Not_Paid*Values_Entered,Ending_Balance,""), "")</f>
        <v>33934.020728446019</v>
      </c>
    </row>
    <row r="303" spans="2:8">
      <c r="B303" s="5">
        <f ca="1">IFERROR(IF(Loan_Not_Paid*Values_Entered,Payment_Number,""), "")</f>
        <v>291</v>
      </c>
      <c r="C303" s="3">
        <f ca="1">IFERROR(IF(Loan_Not_Paid*Values_Entered,Payment_Date,""), "")</f>
        <v>53379</v>
      </c>
      <c r="D303" s="6">
        <f ca="1">IFERROR(IF(Loan_Not_Paid*Values_Entered,Beginning_Balance,""), "")</f>
        <v>33934.020728446019</v>
      </c>
      <c r="E303" s="6">
        <f ca="1">IFERROR(IF(Loan_Not_Paid*Values_Entered,Monthly_Payment,""), "")</f>
        <v>567.78900134700234</v>
      </c>
      <c r="F303" s="6">
        <f ca="1">IFERROR(IF(Loan_Not_Paid*Values_Entered,Principal,""), "")</f>
        <v>412.25807300829138</v>
      </c>
      <c r="G303" s="6">
        <f ca="1">IFERROR(IF(Loan_Not_Paid*Values_Entered,Interest,""), "")</f>
        <v>155.53092833871094</v>
      </c>
      <c r="H303" s="6">
        <f ca="1">IFERROR(IF(Loan_Not_Paid*Values_Entered,Ending_Balance,""), "")</f>
        <v>33521.762655437749</v>
      </c>
    </row>
    <row r="304" spans="2:8">
      <c r="B304" s="5">
        <f ca="1">IFERROR(IF(Loan_Not_Paid*Values_Entered,Payment_Number,""), "")</f>
        <v>292</v>
      </c>
      <c r="C304" s="3">
        <f ca="1">IFERROR(IF(Loan_Not_Paid*Values_Entered,Payment_Date,""), "")</f>
        <v>53407</v>
      </c>
      <c r="D304" s="6">
        <f ca="1">IFERROR(IF(Loan_Not_Paid*Values_Entered,Beginning_Balance,""), "")</f>
        <v>33521.762655437749</v>
      </c>
      <c r="E304" s="6">
        <f ca="1">IFERROR(IF(Loan_Not_Paid*Values_Entered,Monthly_Payment,""), "")</f>
        <v>567.78900134700234</v>
      </c>
      <c r="F304" s="6">
        <f ca="1">IFERROR(IF(Loan_Not_Paid*Values_Entered,Principal,""), "")</f>
        <v>414.14758917624602</v>
      </c>
      <c r="G304" s="6">
        <f ca="1">IFERROR(IF(Loan_Not_Paid*Values_Entered,Interest,""), "")</f>
        <v>153.64141217075635</v>
      </c>
      <c r="H304" s="6">
        <f ca="1">IFERROR(IF(Loan_Not_Paid*Values_Entered,Ending_Balance,""), "")</f>
        <v>33107.615066261438</v>
      </c>
    </row>
    <row r="305" spans="2:8">
      <c r="B305" s="5">
        <f ca="1">IFERROR(IF(Loan_Not_Paid*Values_Entered,Payment_Number,""), "")</f>
        <v>293</v>
      </c>
      <c r="C305" s="3">
        <f ca="1">IFERROR(IF(Loan_Not_Paid*Values_Entered,Payment_Date,""), "")</f>
        <v>53438</v>
      </c>
      <c r="D305" s="6">
        <f ca="1">IFERROR(IF(Loan_Not_Paid*Values_Entered,Beginning_Balance,""), "")</f>
        <v>33107.615066261438</v>
      </c>
      <c r="E305" s="6">
        <f ca="1">IFERROR(IF(Loan_Not_Paid*Values_Entered,Monthly_Payment,""), "")</f>
        <v>567.78900134700234</v>
      </c>
      <c r="F305" s="6">
        <f ca="1">IFERROR(IF(Loan_Not_Paid*Values_Entered,Principal,""), "")</f>
        <v>416.04576562663738</v>
      </c>
      <c r="G305" s="6">
        <f ca="1">IFERROR(IF(Loan_Not_Paid*Values_Entered,Interest,""), "")</f>
        <v>151.74323572036494</v>
      </c>
      <c r="H305" s="6">
        <f ca="1">IFERROR(IF(Loan_Not_Paid*Values_Entered,Ending_Balance,""), "")</f>
        <v>32691.569300634786</v>
      </c>
    </row>
    <row r="306" spans="2:8">
      <c r="B306" s="5">
        <f ca="1">IFERROR(IF(Loan_Not_Paid*Values_Entered,Payment_Number,""), "")</f>
        <v>294</v>
      </c>
      <c r="C306" s="3">
        <f ca="1">IFERROR(IF(Loan_Not_Paid*Values_Entered,Payment_Date,""), "")</f>
        <v>53468</v>
      </c>
      <c r="D306" s="6">
        <f ca="1">IFERROR(IF(Loan_Not_Paid*Values_Entered,Beginning_Balance,""), "")</f>
        <v>32691.569300634786</v>
      </c>
      <c r="E306" s="6">
        <f ca="1">IFERROR(IF(Loan_Not_Paid*Values_Entered,Monthly_Payment,""), "")</f>
        <v>567.78900134700234</v>
      </c>
      <c r="F306" s="6">
        <f ca="1">IFERROR(IF(Loan_Not_Paid*Values_Entered,Principal,""), "")</f>
        <v>417.9526420524262</v>
      </c>
      <c r="G306" s="6">
        <f ca="1">IFERROR(IF(Loan_Not_Paid*Values_Entered,Interest,""), "")</f>
        <v>149.83635929457611</v>
      </c>
      <c r="H306" s="6">
        <f ca="1">IFERROR(IF(Loan_Not_Paid*Values_Entered,Ending_Balance,""), "")</f>
        <v>32273.616658582352</v>
      </c>
    </row>
    <row r="307" spans="2:8">
      <c r="B307" s="5">
        <f ca="1">IFERROR(IF(Loan_Not_Paid*Values_Entered,Payment_Number,""), "")</f>
        <v>295</v>
      </c>
      <c r="C307" s="3">
        <f ca="1">IFERROR(IF(Loan_Not_Paid*Values_Entered,Payment_Date,""), "")</f>
        <v>53499</v>
      </c>
      <c r="D307" s="6">
        <f ca="1">IFERROR(IF(Loan_Not_Paid*Values_Entered,Beginning_Balance,""), "")</f>
        <v>32273.616658582352</v>
      </c>
      <c r="E307" s="6">
        <f ca="1">IFERROR(IF(Loan_Not_Paid*Values_Entered,Monthly_Payment,""), "")</f>
        <v>567.78900134700234</v>
      </c>
      <c r="F307" s="6">
        <f ca="1">IFERROR(IF(Loan_Not_Paid*Values_Entered,Principal,""), "")</f>
        <v>419.86825832849991</v>
      </c>
      <c r="G307" s="6">
        <f ca="1">IFERROR(IF(Loan_Not_Paid*Values_Entered,Interest,""), "")</f>
        <v>147.92074301850244</v>
      </c>
      <c r="H307" s="6">
        <f ca="1">IFERROR(IF(Loan_Not_Paid*Values_Entered,Ending_Balance,""), "")</f>
        <v>31853.748400253942</v>
      </c>
    </row>
    <row r="308" spans="2:8">
      <c r="B308" s="5">
        <f ca="1">IFERROR(IF(Loan_Not_Paid*Values_Entered,Payment_Number,""), "")</f>
        <v>296</v>
      </c>
      <c r="C308" s="3">
        <f ca="1">IFERROR(IF(Loan_Not_Paid*Values_Entered,Payment_Date,""), "")</f>
        <v>53529</v>
      </c>
      <c r="D308" s="6">
        <f ca="1">IFERROR(IF(Loan_Not_Paid*Values_Entered,Beginning_Balance,""), "")</f>
        <v>31853.748400253942</v>
      </c>
      <c r="E308" s="6">
        <f ca="1">IFERROR(IF(Loan_Not_Paid*Values_Entered,Monthly_Payment,""), "")</f>
        <v>567.78900134700234</v>
      </c>
      <c r="F308" s="6">
        <f ca="1">IFERROR(IF(Loan_Not_Paid*Values_Entered,Principal,""), "")</f>
        <v>421.79265451250512</v>
      </c>
      <c r="G308" s="6">
        <f ca="1">IFERROR(IF(Loan_Not_Paid*Values_Entered,Interest,""), "")</f>
        <v>145.99634683449725</v>
      </c>
      <c r="H308" s="6">
        <f ca="1">IFERROR(IF(Loan_Not_Paid*Values_Entered,Ending_Balance,""), "")</f>
        <v>31431.955745741376</v>
      </c>
    </row>
    <row r="309" spans="2:8">
      <c r="B309" s="5">
        <f ca="1">IFERROR(IF(Loan_Not_Paid*Values_Entered,Payment_Number,""), "")</f>
        <v>297</v>
      </c>
      <c r="C309" s="3">
        <f ca="1">IFERROR(IF(Loan_Not_Paid*Values_Entered,Payment_Date,""), "")</f>
        <v>53560</v>
      </c>
      <c r="D309" s="6">
        <f ca="1">IFERROR(IF(Loan_Not_Paid*Values_Entered,Beginning_Balance,""), "")</f>
        <v>31431.955745741376</v>
      </c>
      <c r="E309" s="6">
        <f ca="1">IFERROR(IF(Loan_Not_Paid*Values_Entered,Monthly_Payment,""), "")</f>
        <v>567.78900134700234</v>
      </c>
      <c r="F309" s="6">
        <f ca="1">IFERROR(IF(Loan_Not_Paid*Values_Entered,Principal,""), "")</f>
        <v>423.72587084568772</v>
      </c>
      <c r="G309" s="6">
        <f ca="1">IFERROR(IF(Loan_Not_Paid*Values_Entered,Interest,""), "")</f>
        <v>144.06313050131465</v>
      </c>
      <c r="H309" s="6">
        <f ca="1">IFERROR(IF(Loan_Not_Paid*Values_Entered,Ending_Balance,""), "")</f>
        <v>31008.229874895711</v>
      </c>
    </row>
    <row r="310" spans="2:8">
      <c r="B310" s="5">
        <f ca="1">IFERROR(IF(Loan_Not_Paid*Values_Entered,Payment_Number,""), "")</f>
        <v>298</v>
      </c>
      <c r="C310" s="3">
        <f ca="1">IFERROR(IF(Loan_Not_Paid*Values_Entered,Payment_Date,""), "")</f>
        <v>53591</v>
      </c>
      <c r="D310" s="6">
        <f ca="1">IFERROR(IF(Loan_Not_Paid*Values_Entered,Beginning_Balance,""), "")</f>
        <v>31008.229874895711</v>
      </c>
      <c r="E310" s="6">
        <f ca="1">IFERROR(IF(Loan_Not_Paid*Values_Entered,Monthly_Payment,""), "")</f>
        <v>567.78900134700234</v>
      </c>
      <c r="F310" s="6">
        <f ca="1">IFERROR(IF(Loan_Not_Paid*Values_Entered,Principal,""), "")</f>
        <v>425.66794775373035</v>
      </c>
      <c r="G310" s="6">
        <f ca="1">IFERROR(IF(Loan_Not_Paid*Values_Entered,Interest,""), "")</f>
        <v>142.12105359327202</v>
      </c>
      <c r="H310" s="6">
        <f ca="1">IFERROR(IF(Loan_Not_Paid*Values_Entered,Ending_Balance,""), "")</f>
        <v>30582.561927141913</v>
      </c>
    </row>
    <row r="311" spans="2:8">
      <c r="B311" s="5">
        <f ca="1">IFERROR(IF(Loan_Not_Paid*Values_Entered,Payment_Number,""), "")</f>
        <v>299</v>
      </c>
      <c r="C311" s="3">
        <f ca="1">IFERROR(IF(Loan_Not_Paid*Values_Entered,Payment_Date,""), "")</f>
        <v>53621</v>
      </c>
      <c r="D311" s="6">
        <f ca="1">IFERROR(IF(Loan_Not_Paid*Values_Entered,Beginning_Balance,""), "")</f>
        <v>30582.561927141913</v>
      </c>
      <c r="E311" s="6">
        <f ca="1">IFERROR(IF(Loan_Not_Paid*Values_Entered,Monthly_Payment,""), "")</f>
        <v>567.78900134700234</v>
      </c>
      <c r="F311" s="6">
        <f ca="1">IFERROR(IF(Loan_Not_Paid*Values_Entered,Principal,""), "")</f>
        <v>427.61892584760187</v>
      </c>
      <c r="G311" s="6">
        <f ca="1">IFERROR(IF(Loan_Not_Paid*Values_Entered,Interest,""), "")</f>
        <v>140.17007549940044</v>
      </c>
      <c r="H311" s="6">
        <f ca="1">IFERROR(IF(Loan_Not_Paid*Values_Entered,Ending_Balance,""), "")</f>
        <v>30154.943001294334</v>
      </c>
    </row>
    <row r="312" spans="2:8">
      <c r="B312" s="5">
        <f ca="1">IFERROR(IF(Loan_Not_Paid*Values_Entered,Payment_Number,""), "")</f>
        <v>300</v>
      </c>
      <c r="C312" s="3">
        <f ca="1">IFERROR(IF(Loan_Not_Paid*Values_Entered,Payment_Date,""), "")</f>
        <v>53652</v>
      </c>
      <c r="D312" s="6">
        <f ca="1">IFERROR(IF(Loan_Not_Paid*Values_Entered,Beginning_Balance,""), "")</f>
        <v>30154.943001294334</v>
      </c>
      <c r="E312" s="6">
        <f ca="1">IFERROR(IF(Loan_Not_Paid*Values_Entered,Monthly_Payment,""), "")</f>
        <v>567.78900134700234</v>
      </c>
      <c r="F312" s="6">
        <f ca="1">IFERROR(IF(Loan_Not_Paid*Values_Entered,Principal,""), "")</f>
        <v>429.57884592440331</v>
      </c>
      <c r="G312" s="6">
        <f ca="1">IFERROR(IF(Loan_Not_Paid*Values_Entered,Interest,""), "")</f>
        <v>138.21015542259903</v>
      </c>
      <c r="H312" s="6">
        <f ca="1">IFERROR(IF(Loan_Not_Paid*Values_Entered,Ending_Balance,""), "")</f>
        <v>29725.364155369927</v>
      </c>
    </row>
    <row r="313" spans="2:8">
      <c r="B313" s="5">
        <f ca="1">IFERROR(IF(Loan_Not_Paid*Values_Entered,Payment_Number,""), "")</f>
        <v>301</v>
      </c>
      <c r="C313" s="3">
        <f ca="1">IFERROR(IF(Loan_Not_Paid*Values_Entered,Payment_Date,""), "")</f>
        <v>53682</v>
      </c>
      <c r="D313" s="6">
        <f ca="1">IFERROR(IF(Loan_Not_Paid*Values_Entered,Beginning_Balance,""), "")</f>
        <v>29725.364155369927</v>
      </c>
      <c r="E313" s="6">
        <f ca="1">IFERROR(IF(Loan_Not_Paid*Values_Entered,Monthly_Payment,""), "")</f>
        <v>567.78900134700234</v>
      </c>
      <c r="F313" s="6">
        <f ca="1">IFERROR(IF(Loan_Not_Paid*Values_Entered,Principal,""), "")</f>
        <v>431.54774896822352</v>
      </c>
      <c r="G313" s="6">
        <f ca="1">IFERROR(IF(Loan_Not_Paid*Values_Entered,Interest,""), "")</f>
        <v>136.24125237877882</v>
      </c>
      <c r="H313" s="6">
        <f ca="1">IFERROR(IF(Loan_Not_Paid*Values_Entered,Ending_Balance,""), "")</f>
        <v>29293.816406401747</v>
      </c>
    </row>
    <row r="314" spans="2:8">
      <c r="B314" s="5">
        <f ca="1">IFERROR(IF(Loan_Not_Paid*Values_Entered,Payment_Number,""), "")</f>
        <v>302</v>
      </c>
      <c r="C314" s="3">
        <f ca="1">IFERROR(IF(Loan_Not_Paid*Values_Entered,Payment_Date,""), "")</f>
        <v>53713</v>
      </c>
      <c r="D314" s="6">
        <f ca="1">IFERROR(IF(Loan_Not_Paid*Values_Entered,Beginning_Balance,""), "")</f>
        <v>29293.816406401747</v>
      </c>
      <c r="E314" s="6">
        <f ca="1">IFERROR(IF(Loan_Not_Paid*Values_Entered,Monthly_Payment,""), "")</f>
        <v>567.78900134700234</v>
      </c>
      <c r="F314" s="6">
        <f ca="1">IFERROR(IF(Loan_Not_Paid*Values_Entered,Principal,""), "")</f>
        <v>433.52567615099434</v>
      </c>
      <c r="G314" s="6">
        <f ca="1">IFERROR(IF(Loan_Not_Paid*Values_Entered,Interest,""), "")</f>
        <v>134.263325196008</v>
      </c>
      <c r="H314" s="6">
        <f ca="1">IFERROR(IF(Loan_Not_Paid*Values_Entered,Ending_Balance,""), "")</f>
        <v>28860.290730250708</v>
      </c>
    </row>
    <row r="315" spans="2:8">
      <c r="B315" s="5">
        <f ca="1">IFERROR(IF(Loan_Not_Paid*Values_Entered,Payment_Number,""), "")</f>
        <v>303</v>
      </c>
      <c r="C315" s="3">
        <f ca="1">IFERROR(IF(Loan_Not_Paid*Values_Entered,Payment_Date,""), "")</f>
        <v>53744</v>
      </c>
      <c r="D315" s="6">
        <f ca="1">IFERROR(IF(Loan_Not_Paid*Values_Entered,Beginning_Balance,""), "")</f>
        <v>28860.290730250708</v>
      </c>
      <c r="E315" s="6">
        <f ca="1">IFERROR(IF(Loan_Not_Paid*Values_Entered,Monthly_Payment,""), "")</f>
        <v>567.78900134700234</v>
      </c>
      <c r="F315" s="6">
        <f ca="1">IFERROR(IF(Loan_Not_Paid*Values_Entered,Principal,""), "")</f>
        <v>435.51266883335325</v>
      </c>
      <c r="G315" s="6">
        <f ca="1">IFERROR(IF(Loan_Not_Paid*Values_Entered,Interest,""), "")</f>
        <v>132.27633251364907</v>
      </c>
      <c r="H315" s="6">
        <f ca="1">IFERROR(IF(Loan_Not_Paid*Values_Entered,Ending_Balance,""), "")</f>
        <v>28424.778061417455</v>
      </c>
    </row>
    <row r="316" spans="2:8">
      <c r="B316" s="5">
        <f ca="1">IFERROR(IF(Loan_Not_Paid*Values_Entered,Payment_Number,""), "")</f>
        <v>304</v>
      </c>
      <c r="C316" s="3">
        <f ca="1">IFERROR(IF(Loan_Not_Paid*Values_Entered,Payment_Date,""), "")</f>
        <v>53772</v>
      </c>
      <c r="D316" s="6">
        <f ca="1">IFERROR(IF(Loan_Not_Paid*Values_Entered,Beginning_Balance,""), "")</f>
        <v>28424.778061417455</v>
      </c>
      <c r="E316" s="6">
        <f ca="1">IFERROR(IF(Loan_Not_Paid*Values_Entered,Monthly_Payment,""), "")</f>
        <v>567.78900134700234</v>
      </c>
      <c r="F316" s="6">
        <f ca="1">IFERROR(IF(Loan_Not_Paid*Values_Entered,Principal,""), "")</f>
        <v>437.50876856550565</v>
      </c>
      <c r="G316" s="6">
        <f ca="1">IFERROR(IF(Loan_Not_Paid*Values_Entered,Interest,""), "")</f>
        <v>130.28023278149666</v>
      </c>
      <c r="H316" s="6">
        <f ca="1">IFERROR(IF(Loan_Not_Paid*Values_Entered,Ending_Balance,""), "")</f>
        <v>27987.269292851852</v>
      </c>
    </row>
    <row r="317" spans="2:8">
      <c r="B317" s="5">
        <f ca="1">IFERROR(IF(Loan_Not_Paid*Values_Entered,Payment_Number,""), "")</f>
        <v>305</v>
      </c>
      <c r="C317" s="3">
        <f ca="1">IFERROR(IF(Loan_Not_Paid*Values_Entered,Payment_Date,""), "")</f>
        <v>53803</v>
      </c>
      <c r="D317" s="6">
        <f ca="1">IFERROR(IF(Loan_Not_Paid*Values_Entered,Beginning_Balance,""), "")</f>
        <v>27987.269292851852</v>
      </c>
      <c r="E317" s="6">
        <f ca="1">IFERROR(IF(Loan_Not_Paid*Values_Entered,Monthly_Payment,""), "")</f>
        <v>567.78900134700234</v>
      </c>
      <c r="F317" s="6">
        <f ca="1">IFERROR(IF(Loan_Not_Paid*Values_Entered,Principal,""), "")</f>
        <v>439.51401708809806</v>
      </c>
      <c r="G317" s="6">
        <f ca="1">IFERROR(IF(Loan_Not_Paid*Values_Entered,Interest,""), "")</f>
        <v>128.27498425890431</v>
      </c>
      <c r="H317" s="6">
        <f ca="1">IFERROR(IF(Loan_Not_Paid*Values_Entered,Ending_Balance,""), "")</f>
        <v>27547.755275763804</v>
      </c>
    </row>
    <row r="318" spans="2:8">
      <c r="B318" s="5">
        <f ca="1">IFERROR(IF(Loan_Not_Paid*Values_Entered,Payment_Number,""), "")</f>
        <v>306</v>
      </c>
      <c r="C318" s="3">
        <f ca="1">IFERROR(IF(Loan_Not_Paid*Values_Entered,Payment_Date,""), "")</f>
        <v>53833</v>
      </c>
      <c r="D318" s="6">
        <f ca="1">IFERROR(IF(Loan_Not_Paid*Values_Entered,Beginning_Balance,""), "")</f>
        <v>27547.755275763804</v>
      </c>
      <c r="E318" s="6">
        <f ca="1">IFERROR(IF(Loan_Not_Paid*Values_Entered,Monthly_Payment,""), "")</f>
        <v>567.78900134700234</v>
      </c>
      <c r="F318" s="6">
        <f ca="1">IFERROR(IF(Loan_Not_Paid*Values_Entered,Principal,""), "")</f>
        <v>441.52845633308493</v>
      </c>
      <c r="G318" s="6">
        <f ca="1">IFERROR(IF(Loan_Not_Paid*Values_Entered,Interest,""), "")</f>
        <v>126.26054501391744</v>
      </c>
      <c r="H318" s="6">
        <f ca="1">IFERROR(IF(Loan_Not_Paid*Values_Entered,Ending_Balance,""), "")</f>
        <v>27106.226819430711</v>
      </c>
    </row>
    <row r="319" spans="2:8">
      <c r="B319" s="5">
        <f ca="1">IFERROR(IF(Loan_Not_Paid*Values_Entered,Payment_Number,""), "")</f>
        <v>307</v>
      </c>
      <c r="C319" s="3">
        <f ca="1">IFERROR(IF(Loan_Not_Paid*Values_Entered,Payment_Date,""), "")</f>
        <v>53864</v>
      </c>
      <c r="D319" s="6">
        <f ca="1">IFERROR(IF(Loan_Not_Paid*Values_Entered,Beginning_Balance,""), "")</f>
        <v>27106.226819430711</v>
      </c>
      <c r="E319" s="6">
        <f ca="1">IFERROR(IF(Loan_Not_Paid*Values_Entered,Monthly_Payment,""), "")</f>
        <v>567.78900134700234</v>
      </c>
      <c r="F319" s="6">
        <f ca="1">IFERROR(IF(Loan_Not_Paid*Values_Entered,Principal,""), "")</f>
        <v>443.55212842461157</v>
      </c>
      <c r="G319" s="6">
        <f ca="1">IFERROR(IF(Loan_Not_Paid*Values_Entered,Interest,""), "")</f>
        <v>124.23687292239076</v>
      </c>
      <c r="H319" s="6">
        <f ca="1">IFERROR(IF(Loan_Not_Paid*Values_Entered,Ending_Balance,""), "")</f>
        <v>26662.674691006076</v>
      </c>
    </row>
    <row r="320" spans="2:8">
      <c r="B320" s="5">
        <f ca="1">IFERROR(IF(Loan_Not_Paid*Values_Entered,Payment_Number,""), "")</f>
        <v>308</v>
      </c>
      <c r="C320" s="3">
        <f ca="1">IFERROR(IF(Loan_Not_Paid*Values_Entered,Payment_Date,""), "")</f>
        <v>53894</v>
      </c>
      <c r="D320" s="6">
        <f ca="1">IFERROR(IF(Loan_Not_Paid*Values_Entered,Beginning_Balance,""), "")</f>
        <v>26662.674691006076</v>
      </c>
      <c r="E320" s="6">
        <f ca="1">IFERROR(IF(Loan_Not_Paid*Values_Entered,Monthly_Payment,""), "")</f>
        <v>567.78900134700234</v>
      </c>
      <c r="F320" s="6">
        <f ca="1">IFERROR(IF(Loan_Not_Paid*Values_Entered,Principal,""), "")</f>
        <v>445.58507567989113</v>
      </c>
      <c r="G320" s="6">
        <f ca="1">IFERROR(IF(Loan_Not_Paid*Values_Entered,Interest,""), "")</f>
        <v>122.20392566711118</v>
      </c>
      <c r="H320" s="6">
        <f ca="1">IFERROR(IF(Loan_Not_Paid*Values_Entered,Ending_Balance,""), "")</f>
        <v>26217.089615326142</v>
      </c>
    </row>
    <row r="321" spans="2:8">
      <c r="B321" s="5">
        <f ca="1">IFERROR(IF(Loan_Not_Paid*Values_Entered,Payment_Number,""), "")</f>
        <v>309</v>
      </c>
      <c r="C321" s="3">
        <f ca="1">IFERROR(IF(Loan_Not_Paid*Values_Entered,Payment_Date,""), "")</f>
        <v>53925</v>
      </c>
      <c r="D321" s="6">
        <f ca="1">IFERROR(IF(Loan_Not_Paid*Values_Entered,Beginning_Balance,""), "")</f>
        <v>26217.089615326142</v>
      </c>
      <c r="E321" s="6">
        <f ca="1">IFERROR(IF(Loan_Not_Paid*Values_Entered,Monthly_Payment,""), "")</f>
        <v>567.78900134700234</v>
      </c>
      <c r="F321" s="6">
        <f ca="1">IFERROR(IF(Loan_Not_Paid*Values_Entered,Principal,""), "")</f>
        <v>447.62734061009087</v>
      </c>
      <c r="G321" s="6">
        <f ca="1">IFERROR(IF(Loan_Not_Paid*Values_Entered,Interest,""), "")</f>
        <v>120.16166073691149</v>
      </c>
      <c r="H321" s="6">
        <f ca="1">IFERROR(IF(Loan_Not_Paid*Values_Entered,Ending_Balance,""), "")</f>
        <v>25769.462274716061</v>
      </c>
    </row>
    <row r="322" spans="2:8">
      <c r="B322" s="5">
        <f ca="1">IFERROR(IF(Loan_Not_Paid*Values_Entered,Payment_Number,""), "")</f>
        <v>310</v>
      </c>
      <c r="C322" s="3">
        <f ca="1">IFERROR(IF(Loan_Not_Paid*Values_Entered,Payment_Date,""), "")</f>
        <v>53956</v>
      </c>
      <c r="D322" s="6">
        <f ca="1">IFERROR(IF(Loan_Not_Paid*Values_Entered,Beginning_Balance,""), "")</f>
        <v>25769.462274716061</v>
      </c>
      <c r="E322" s="6">
        <f ca="1">IFERROR(IF(Loan_Not_Paid*Values_Entered,Monthly_Payment,""), "")</f>
        <v>567.78900134700234</v>
      </c>
      <c r="F322" s="6">
        <f ca="1">IFERROR(IF(Loan_Not_Paid*Values_Entered,Principal,""), "")</f>
        <v>449.67896592122042</v>
      </c>
      <c r="G322" s="6">
        <f ca="1">IFERROR(IF(Loan_Not_Paid*Values_Entered,Interest,""), "")</f>
        <v>118.11003542578194</v>
      </c>
      <c r="H322" s="6">
        <f ca="1">IFERROR(IF(Loan_Not_Paid*Values_Entered,Ending_Balance,""), "")</f>
        <v>25319.783308794897</v>
      </c>
    </row>
    <row r="323" spans="2:8">
      <c r="B323" s="5">
        <f ca="1">IFERROR(IF(Loan_Not_Paid*Values_Entered,Payment_Number,""), "")</f>
        <v>311</v>
      </c>
      <c r="C323" s="3">
        <f ca="1">IFERROR(IF(Loan_Not_Paid*Values_Entered,Payment_Date,""), "")</f>
        <v>53986</v>
      </c>
      <c r="D323" s="6">
        <f ca="1">IFERROR(IF(Loan_Not_Paid*Values_Entered,Beginning_Balance,""), "")</f>
        <v>25319.783308794897</v>
      </c>
      <c r="E323" s="6">
        <f ca="1">IFERROR(IF(Loan_Not_Paid*Values_Entered,Monthly_Payment,""), "")</f>
        <v>567.78900134700234</v>
      </c>
      <c r="F323" s="6">
        <f ca="1">IFERROR(IF(Loan_Not_Paid*Values_Entered,Principal,""), "")</f>
        <v>451.73999451502573</v>
      </c>
      <c r="G323" s="6">
        <f ca="1">IFERROR(IF(Loan_Not_Paid*Values_Entered,Interest,""), "")</f>
        <v>116.04900683197661</v>
      </c>
      <c r="H323" s="6">
        <f ca="1">IFERROR(IF(Loan_Not_Paid*Values_Entered,Ending_Balance,""), "")</f>
        <v>24868.043314279814</v>
      </c>
    </row>
    <row r="324" spans="2:8">
      <c r="B324" s="5">
        <f ca="1">IFERROR(IF(Loan_Not_Paid*Values_Entered,Payment_Number,""), "")</f>
        <v>312</v>
      </c>
      <c r="C324" s="3">
        <f ca="1">IFERROR(IF(Loan_Not_Paid*Values_Entered,Payment_Date,""), "")</f>
        <v>54017</v>
      </c>
      <c r="D324" s="6">
        <f ca="1">IFERROR(IF(Loan_Not_Paid*Values_Entered,Beginning_Balance,""), "")</f>
        <v>24868.043314279814</v>
      </c>
      <c r="E324" s="6">
        <f ca="1">IFERROR(IF(Loan_Not_Paid*Values_Entered,Monthly_Payment,""), "")</f>
        <v>567.78900134700234</v>
      </c>
      <c r="F324" s="6">
        <f ca="1">IFERROR(IF(Loan_Not_Paid*Values_Entered,Principal,""), "")</f>
        <v>453.81046948988654</v>
      </c>
      <c r="G324" s="6">
        <f ca="1">IFERROR(IF(Loan_Not_Paid*Values_Entered,Interest,""), "")</f>
        <v>113.97853185711581</v>
      </c>
      <c r="H324" s="6">
        <f ca="1">IFERROR(IF(Loan_Not_Paid*Values_Entered,Ending_Balance,""), "")</f>
        <v>24414.23284478992</v>
      </c>
    </row>
    <row r="325" spans="2:8">
      <c r="B325" s="5">
        <f ca="1">IFERROR(IF(Loan_Not_Paid*Values_Entered,Payment_Number,""), "")</f>
        <v>313</v>
      </c>
      <c r="C325" s="3">
        <f ca="1">IFERROR(IF(Loan_Not_Paid*Values_Entered,Payment_Date,""), "")</f>
        <v>54047</v>
      </c>
      <c r="D325" s="6">
        <f ca="1">IFERROR(IF(Loan_Not_Paid*Values_Entered,Beginning_Balance,""), "")</f>
        <v>24414.23284478992</v>
      </c>
      <c r="E325" s="6">
        <f ca="1">IFERROR(IF(Loan_Not_Paid*Values_Entered,Monthly_Payment,""), "")</f>
        <v>567.78900134700234</v>
      </c>
      <c r="F325" s="6">
        <f ca="1">IFERROR(IF(Loan_Not_Paid*Values_Entered,Principal,""), "")</f>
        <v>455.89043414171522</v>
      </c>
      <c r="G325" s="6">
        <f ca="1">IFERROR(IF(Loan_Not_Paid*Values_Entered,Interest,""), "")</f>
        <v>111.89856720528714</v>
      </c>
      <c r="H325" s="6">
        <f ca="1">IFERROR(IF(Loan_Not_Paid*Values_Entered,Ending_Balance,""), "")</f>
        <v>23958.342410648242</v>
      </c>
    </row>
    <row r="326" spans="2:8">
      <c r="B326" s="5">
        <f ca="1">IFERROR(IF(Loan_Not_Paid*Values_Entered,Payment_Number,""), "")</f>
        <v>314</v>
      </c>
      <c r="C326" s="3">
        <f ca="1">IFERROR(IF(Loan_Not_Paid*Values_Entered,Payment_Date,""), "")</f>
        <v>54078</v>
      </c>
      <c r="D326" s="6">
        <f ca="1">IFERROR(IF(Loan_Not_Paid*Values_Entered,Beginning_Balance,""), "")</f>
        <v>23958.342410648242</v>
      </c>
      <c r="E326" s="6">
        <f ca="1">IFERROR(IF(Loan_Not_Paid*Values_Entered,Monthly_Payment,""), "")</f>
        <v>567.78900134700234</v>
      </c>
      <c r="F326" s="6">
        <f ca="1">IFERROR(IF(Loan_Not_Paid*Values_Entered,Principal,""), "")</f>
        <v>457.97993196486459</v>
      </c>
      <c r="G326" s="6">
        <f ca="1">IFERROR(IF(Loan_Not_Paid*Values_Entered,Interest,""), "")</f>
        <v>109.80906938213778</v>
      </c>
      <c r="H326" s="6">
        <f ca="1">IFERROR(IF(Loan_Not_Paid*Values_Entered,Ending_Balance,""), "")</f>
        <v>23500.362478683353</v>
      </c>
    </row>
    <row r="327" spans="2:8">
      <c r="B327" s="5">
        <f ca="1">IFERROR(IF(Loan_Not_Paid*Values_Entered,Payment_Number,""), "")</f>
        <v>315</v>
      </c>
      <c r="C327" s="3">
        <f ca="1">IFERROR(IF(Loan_Not_Paid*Values_Entered,Payment_Date,""), "")</f>
        <v>54109</v>
      </c>
      <c r="D327" s="6">
        <f ca="1">IFERROR(IF(Loan_Not_Paid*Values_Entered,Beginning_Balance,""), "")</f>
        <v>23500.362478683353</v>
      </c>
      <c r="E327" s="6">
        <f ca="1">IFERROR(IF(Loan_Not_Paid*Values_Entered,Monthly_Payment,""), "")</f>
        <v>567.78900134700234</v>
      </c>
      <c r="F327" s="6">
        <f ca="1">IFERROR(IF(Loan_Not_Paid*Values_Entered,Principal,""), "")</f>
        <v>460.07900665303697</v>
      </c>
      <c r="G327" s="6">
        <f ca="1">IFERROR(IF(Loan_Not_Paid*Values_Entered,Interest,""), "")</f>
        <v>107.70999469396537</v>
      </c>
      <c r="H327" s="6">
        <f ca="1">IFERROR(IF(Loan_Not_Paid*Values_Entered,Ending_Balance,""), "")</f>
        <v>23040.283472030365</v>
      </c>
    </row>
    <row r="328" spans="2:8">
      <c r="B328" s="5">
        <f ca="1">IFERROR(IF(Loan_Not_Paid*Values_Entered,Payment_Number,""), "")</f>
        <v>316</v>
      </c>
      <c r="C328" s="3">
        <f ca="1">IFERROR(IF(Loan_Not_Paid*Values_Entered,Payment_Date,""), "")</f>
        <v>54138</v>
      </c>
      <c r="D328" s="6">
        <f ca="1">IFERROR(IF(Loan_Not_Paid*Values_Entered,Beginning_Balance,""), "")</f>
        <v>23040.283472030365</v>
      </c>
      <c r="E328" s="6">
        <f ca="1">IFERROR(IF(Loan_Not_Paid*Values_Entered,Monthly_Payment,""), "")</f>
        <v>567.78900134700234</v>
      </c>
      <c r="F328" s="6">
        <f ca="1">IFERROR(IF(Loan_Not_Paid*Values_Entered,Principal,""), "")</f>
        <v>462.18770210019647</v>
      </c>
      <c r="G328" s="6">
        <f ca="1">IFERROR(IF(Loan_Not_Paid*Values_Entered,Interest,""), "")</f>
        <v>105.60129924680584</v>
      </c>
      <c r="H328" s="6">
        <f ca="1">IFERROR(IF(Loan_Not_Paid*Values_Entered,Ending_Balance,""), "")</f>
        <v>22578.095769930107</v>
      </c>
    </row>
    <row r="329" spans="2:8">
      <c r="B329" s="5">
        <f ca="1">IFERROR(IF(Loan_Not_Paid*Values_Entered,Payment_Number,""), "")</f>
        <v>317</v>
      </c>
      <c r="C329" s="3">
        <f ca="1">IFERROR(IF(Loan_Not_Paid*Values_Entered,Payment_Date,""), "")</f>
        <v>54169</v>
      </c>
      <c r="D329" s="6">
        <f ca="1">IFERROR(IF(Loan_Not_Paid*Values_Entered,Beginning_Balance,""), "")</f>
        <v>22578.095769930107</v>
      </c>
      <c r="E329" s="6">
        <f ca="1">IFERROR(IF(Loan_Not_Paid*Values_Entered,Monthly_Payment,""), "")</f>
        <v>567.78900134700234</v>
      </c>
      <c r="F329" s="6">
        <f ca="1">IFERROR(IF(Loan_Not_Paid*Values_Entered,Principal,""), "")</f>
        <v>464.30606240148938</v>
      </c>
      <c r="G329" s="6">
        <f ca="1">IFERROR(IF(Loan_Not_Paid*Values_Entered,Interest,""), "")</f>
        <v>103.48293894551298</v>
      </c>
      <c r="H329" s="6">
        <f ca="1">IFERROR(IF(Loan_Not_Paid*Values_Entered,Ending_Balance,""), "")</f>
        <v>22113.78970752866</v>
      </c>
    </row>
    <row r="330" spans="2:8">
      <c r="B330" s="5">
        <f ca="1">IFERROR(IF(Loan_Not_Paid*Values_Entered,Payment_Number,""), "")</f>
        <v>318</v>
      </c>
      <c r="C330" s="3">
        <f ca="1">IFERROR(IF(Loan_Not_Paid*Values_Entered,Payment_Date,""), "")</f>
        <v>54199</v>
      </c>
      <c r="D330" s="6">
        <f ca="1">IFERROR(IF(Loan_Not_Paid*Values_Entered,Beginning_Balance,""), "")</f>
        <v>22113.78970752866</v>
      </c>
      <c r="E330" s="6">
        <f ca="1">IFERROR(IF(Loan_Not_Paid*Values_Entered,Monthly_Payment,""), "")</f>
        <v>567.78900134700234</v>
      </c>
      <c r="F330" s="6">
        <f ca="1">IFERROR(IF(Loan_Not_Paid*Values_Entered,Principal,""), "")</f>
        <v>466.43413185416262</v>
      </c>
      <c r="G330" s="6">
        <f ca="1">IFERROR(IF(Loan_Not_Paid*Values_Entered,Interest,""), "")</f>
        <v>101.3548694928397</v>
      </c>
      <c r="H330" s="6">
        <f ca="1">IFERROR(IF(Loan_Not_Paid*Values_Entered,Ending_Balance,""), "")</f>
        <v>21647.355575674446</v>
      </c>
    </row>
    <row r="331" spans="2:8">
      <c r="B331" s="5">
        <f ca="1">IFERROR(IF(Loan_Not_Paid*Values_Entered,Payment_Number,""), "")</f>
        <v>319</v>
      </c>
      <c r="C331" s="3">
        <f ca="1">IFERROR(IF(Loan_Not_Paid*Values_Entered,Payment_Date,""), "")</f>
        <v>54230</v>
      </c>
      <c r="D331" s="6">
        <f ca="1">IFERROR(IF(Loan_Not_Paid*Values_Entered,Beginning_Balance,""), "")</f>
        <v>21647.355575674446</v>
      </c>
      <c r="E331" s="6">
        <f ca="1">IFERROR(IF(Loan_Not_Paid*Values_Entered,Monthly_Payment,""), "")</f>
        <v>567.78900134700234</v>
      </c>
      <c r="F331" s="6">
        <f ca="1">IFERROR(IF(Loan_Not_Paid*Values_Entered,Principal,""), "")</f>
        <v>468.57195495849447</v>
      </c>
      <c r="G331" s="6">
        <f ca="1">IFERROR(IF(Loan_Not_Paid*Values_Entered,Interest,""), "")</f>
        <v>99.217046388507882</v>
      </c>
      <c r="H331" s="6">
        <f ca="1">IFERROR(IF(Loan_Not_Paid*Values_Entered,Ending_Balance,""), "")</f>
        <v>21178.783620716014</v>
      </c>
    </row>
    <row r="332" spans="2:8">
      <c r="B332" s="5">
        <f ca="1">IFERROR(IF(Loan_Not_Paid*Values_Entered,Payment_Number,""), "")</f>
        <v>320</v>
      </c>
      <c r="C332" s="3">
        <f ca="1">IFERROR(IF(Loan_Not_Paid*Values_Entered,Payment_Date,""), "")</f>
        <v>54260</v>
      </c>
      <c r="D332" s="6">
        <f ca="1">IFERROR(IF(Loan_Not_Paid*Values_Entered,Beginning_Balance,""), "")</f>
        <v>21178.783620716014</v>
      </c>
      <c r="E332" s="6">
        <f ca="1">IFERROR(IF(Loan_Not_Paid*Values_Entered,Monthly_Payment,""), "")</f>
        <v>567.78900134700234</v>
      </c>
      <c r="F332" s="6">
        <f ca="1">IFERROR(IF(Loan_Not_Paid*Values_Entered,Principal,""), "")</f>
        <v>470.71957641872064</v>
      </c>
      <c r="G332" s="6">
        <f ca="1">IFERROR(IF(Loan_Not_Paid*Values_Entered,Interest,""), "")</f>
        <v>97.069424928281734</v>
      </c>
      <c r="H332" s="6">
        <f ca="1">IFERROR(IF(Loan_Not_Paid*Values_Entered,Ending_Balance,""), "")</f>
        <v>20708.064044297265</v>
      </c>
    </row>
    <row r="333" spans="2:8">
      <c r="B333" s="5">
        <f ca="1">IFERROR(IF(Loan_Not_Paid*Values_Entered,Payment_Number,""), "")</f>
        <v>321</v>
      </c>
      <c r="C333" s="3">
        <f ca="1">IFERROR(IF(Loan_Not_Paid*Values_Entered,Payment_Date,""), "")</f>
        <v>54291</v>
      </c>
      <c r="D333" s="6">
        <f ca="1">IFERROR(IF(Loan_Not_Paid*Values_Entered,Beginning_Balance,""), "")</f>
        <v>20708.064044297265</v>
      </c>
      <c r="E333" s="6">
        <f ca="1">IFERROR(IF(Loan_Not_Paid*Values_Entered,Monthly_Payment,""), "")</f>
        <v>567.78900134700234</v>
      </c>
      <c r="F333" s="6">
        <f ca="1">IFERROR(IF(Loan_Not_Paid*Values_Entered,Principal,""), "")</f>
        <v>472.8770411439732</v>
      </c>
      <c r="G333" s="6">
        <f ca="1">IFERROR(IF(Loan_Not_Paid*Values_Entered,Interest,""), "")</f>
        <v>94.911960203029139</v>
      </c>
      <c r="H333" s="6">
        <f ca="1">IFERROR(IF(Loan_Not_Paid*Values_Entered,Ending_Balance,""), "")</f>
        <v>20235.18700315326</v>
      </c>
    </row>
    <row r="334" spans="2:8">
      <c r="B334" s="5">
        <f ca="1">IFERROR(IF(Loan_Not_Paid*Values_Entered,Payment_Number,""), "")</f>
        <v>322</v>
      </c>
      <c r="C334" s="3">
        <f ca="1">IFERROR(IF(Loan_Not_Paid*Values_Entered,Payment_Date,""), "")</f>
        <v>54322</v>
      </c>
      <c r="D334" s="6">
        <f ca="1">IFERROR(IF(Loan_Not_Paid*Values_Entered,Beginning_Balance,""), "")</f>
        <v>20235.18700315326</v>
      </c>
      <c r="E334" s="6">
        <f ca="1">IFERROR(IF(Loan_Not_Paid*Values_Entered,Monthly_Payment,""), "")</f>
        <v>567.78900134700234</v>
      </c>
      <c r="F334" s="6">
        <f ca="1">IFERROR(IF(Loan_Not_Paid*Values_Entered,Principal,""), "")</f>
        <v>475.04439424921657</v>
      </c>
      <c r="G334" s="6">
        <f ca="1">IFERROR(IF(Loan_Not_Paid*Values_Entered,Interest,""), "")</f>
        <v>92.744607097785774</v>
      </c>
      <c r="H334" s="6">
        <f ca="1">IFERROR(IF(Loan_Not_Paid*Values_Entered,Ending_Balance,""), "")</f>
        <v>19760.142608904047</v>
      </c>
    </row>
    <row r="335" spans="2:8">
      <c r="B335" s="5">
        <f ca="1">IFERROR(IF(Loan_Not_Paid*Values_Entered,Payment_Number,""), "")</f>
        <v>323</v>
      </c>
      <c r="C335" s="3">
        <f ca="1">IFERROR(IF(Loan_Not_Paid*Values_Entered,Payment_Date,""), "")</f>
        <v>54352</v>
      </c>
      <c r="D335" s="6">
        <f ca="1">IFERROR(IF(Loan_Not_Paid*Values_Entered,Beginning_Balance,""), "")</f>
        <v>19760.142608904047</v>
      </c>
      <c r="E335" s="6">
        <f ca="1">IFERROR(IF(Loan_Not_Paid*Values_Entered,Monthly_Payment,""), "")</f>
        <v>567.78900134700234</v>
      </c>
      <c r="F335" s="6">
        <f ca="1">IFERROR(IF(Loan_Not_Paid*Values_Entered,Principal,""), "")</f>
        <v>477.2216810561921</v>
      </c>
      <c r="G335" s="6">
        <f ca="1">IFERROR(IF(Loan_Not_Paid*Values_Entered,Interest,""), "")</f>
        <v>90.567320290810216</v>
      </c>
      <c r="H335" s="6">
        <f ca="1">IFERROR(IF(Loan_Not_Paid*Values_Entered,Ending_Balance,""), "")</f>
        <v>19282.920927847852</v>
      </c>
    </row>
    <row r="336" spans="2:8">
      <c r="B336" s="5">
        <f ca="1">IFERROR(IF(Loan_Not_Paid*Values_Entered,Payment_Number,""), "")</f>
        <v>324</v>
      </c>
      <c r="C336" s="3">
        <f ca="1">IFERROR(IF(Loan_Not_Paid*Values_Entered,Payment_Date,""), "")</f>
        <v>54383</v>
      </c>
      <c r="D336" s="6">
        <f ca="1">IFERROR(IF(Loan_Not_Paid*Values_Entered,Beginning_Balance,""), "")</f>
        <v>19282.920927847852</v>
      </c>
      <c r="E336" s="6">
        <f ca="1">IFERROR(IF(Loan_Not_Paid*Values_Entered,Monthly_Payment,""), "")</f>
        <v>567.78900134700234</v>
      </c>
      <c r="F336" s="6">
        <f ca="1">IFERROR(IF(Loan_Not_Paid*Values_Entered,Principal,""), "")</f>
        <v>479.40894709436634</v>
      </c>
      <c r="G336" s="6">
        <f ca="1">IFERROR(IF(Loan_Not_Paid*Values_Entered,Interest,""), "")</f>
        <v>88.380054252635986</v>
      </c>
      <c r="H336" s="6">
        <f ca="1">IFERROR(IF(Loan_Not_Paid*Values_Entered,Ending_Balance,""), "")</f>
        <v>18803.511980753508</v>
      </c>
    </row>
    <row r="337" spans="2:8">
      <c r="B337" s="5">
        <f ca="1">IFERROR(IF(Loan_Not_Paid*Values_Entered,Payment_Number,""), "")</f>
        <v>325</v>
      </c>
      <c r="C337" s="3">
        <f ca="1">IFERROR(IF(Loan_Not_Paid*Values_Entered,Payment_Date,""), "")</f>
        <v>54413</v>
      </c>
      <c r="D337" s="6">
        <f ca="1">IFERROR(IF(Loan_Not_Paid*Values_Entered,Beginning_Balance,""), "")</f>
        <v>18803.511980753508</v>
      </c>
      <c r="E337" s="6">
        <f ca="1">IFERROR(IF(Loan_Not_Paid*Values_Entered,Monthly_Payment,""), "")</f>
        <v>567.78900134700234</v>
      </c>
      <c r="F337" s="6">
        <f ca="1">IFERROR(IF(Loan_Not_Paid*Values_Entered,Principal,""), "")</f>
        <v>481.60623810188213</v>
      </c>
      <c r="G337" s="6">
        <f ca="1">IFERROR(IF(Loan_Not_Paid*Values_Entered,Interest,""), "")</f>
        <v>86.182763245120242</v>
      </c>
      <c r="H337" s="6">
        <f ca="1">IFERROR(IF(Loan_Not_Paid*Values_Entered,Ending_Balance,""), "")</f>
        <v>18321.905742651608</v>
      </c>
    </row>
    <row r="338" spans="2:8">
      <c r="B338" s="5">
        <f ca="1">IFERROR(IF(Loan_Not_Paid*Values_Entered,Payment_Number,""), "")</f>
        <v>326</v>
      </c>
      <c r="C338" s="3">
        <f ca="1">IFERROR(IF(Loan_Not_Paid*Values_Entered,Payment_Date,""), "")</f>
        <v>54444</v>
      </c>
      <c r="D338" s="6">
        <f ca="1">IFERROR(IF(Loan_Not_Paid*Values_Entered,Beginning_Balance,""), "")</f>
        <v>18321.905742651608</v>
      </c>
      <c r="E338" s="6">
        <f ca="1">IFERROR(IF(Loan_Not_Paid*Values_Entered,Monthly_Payment,""), "")</f>
        <v>567.78900134700234</v>
      </c>
      <c r="F338" s="6">
        <f ca="1">IFERROR(IF(Loan_Not_Paid*Values_Entered,Principal,""), "")</f>
        <v>483.81360002651581</v>
      </c>
      <c r="G338" s="6">
        <f ca="1">IFERROR(IF(Loan_Not_Paid*Values_Entered,Interest,""), "")</f>
        <v>83.97540132048654</v>
      </c>
      <c r="H338" s="6">
        <f ca="1">IFERROR(IF(Loan_Not_Paid*Values_Entered,Ending_Balance,""), "")</f>
        <v>17838.09214262513</v>
      </c>
    </row>
    <row r="339" spans="2:8">
      <c r="B339" s="5">
        <f ca="1">IFERROR(IF(Loan_Not_Paid*Values_Entered,Payment_Number,""), "")</f>
        <v>327</v>
      </c>
      <c r="C339" s="3">
        <f ca="1">IFERROR(IF(Loan_Not_Paid*Values_Entered,Payment_Date,""), "")</f>
        <v>54475</v>
      </c>
      <c r="D339" s="6">
        <f ca="1">IFERROR(IF(Loan_Not_Paid*Values_Entered,Beginning_Balance,""), "")</f>
        <v>17838.09214262513</v>
      </c>
      <c r="E339" s="6">
        <f ca="1">IFERROR(IF(Loan_Not_Paid*Values_Entered,Monthly_Payment,""), "")</f>
        <v>567.78900134700234</v>
      </c>
      <c r="F339" s="6">
        <f ca="1">IFERROR(IF(Loan_Not_Paid*Values_Entered,Principal,""), "")</f>
        <v>486.03107902663714</v>
      </c>
      <c r="G339" s="6">
        <f ca="1">IFERROR(IF(Loan_Not_Paid*Values_Entered,Interest,""), "")</f>
        <v>81.757922320365182</v>
      </c>
      <c r="H339" s="6">
        <f ca="1">IFERROR(IF(Loan_Not_Paid*Values_Entered,Ending_Balance,""), "")</f>
        <v>17352.061063598492</v>
      </c>
    </row>
    <row r="340" spans="2:8">
      <c r="B340" s="5">
        <f ca="1">IFERROR(IF(Loan_Not_Paid*Values_Entered,Payment_Number,""), "")</f>
        <v>328</v>
      </c>
      <c r="C340" s="3">
        <f ca="1">IFERROR(IF(Loan_Not_Paid*Values_Entered,Payment_Date,""), "")</f>
        <v>54503</v>
      </c>
      <c r="D340" s="6">
        <f ca="1">IFERROR(IF(Loan_Not_Paid*Values_Entered,Beginning_Balance,""), "")</f>
        <v>17352.061063598492</v>
      </c>
      <c r="E340" s="6">
        <f ca="1">IFERROR(IF(Loan_Not_Paid*Values_Entered,Monthly_Payment,""), "")</f>
        <v>567.78900134700234</v>
      </c>
      <c r="F340" s="6">
        <f ca="1">IFERROR(IF(Loan_Not_Paid*Values_Entered,Principal,""), "")</f>
        <v>488.25872147217592</v>
      </c>
      <c r="G340" s="6">
        <f ca="1">IFERROR(IF(Loan_Not_Paid*Values_Entered,Interest,""), "")</f>
        <v>79.530279874826419</v>
      </c>
      <c r="H340" s="6">
        <f ca="1">IFERROR(IF(Loan_Not_Paid*Values_Entered,Ending_Balance,""), "")</f>
        <v>16863.802342126321</v>
      </c>
    </row>
    <row r="341" spans="2:8">
      <c r="B341" s="5">
        <f ca="1">IFERROR(IF(Loan_Not_Paid*Values_Entered,Payment_Number,""), "")</f>
        <v>329</v>
      </c>
      <c r="C341" s="3">
        <f ca="1">IFERROR(IF(Loan_Not_Paid*Values_Entered,Payment_Date,""), "")</f>
        <v>54534</v>
      </c>
      <c r="D341" s="6">
        <f ca="1">IFERROR(IF(Loan_Not_Paid*Values_Entered,Beginning_Balance,""), "")</f>
        <v>16863.802342126321</v>
      </c>
      <c r="E341" s="6">
        <f ca="1">IFERROR(IF(Loan_Not_Paid*Values_Entered,Monthly_Payment,""), "")</f>
        <v>567.78900134700234</v>
      </c>
      <c r="F341" s="6">
        <f ca="1">IFERROR(IF(Loan_Not_Paid*Values_Entered,Principal,""), "")</f>
        <v>490.49657394559006</v>
      </c>
      <c r="G341" s="6">
        <f ca="1">IFERROR(IF(Loan_Not_Paid*Values_Entered,Interest,""), "")</f>
        <v>77.292427401412297</v>
      </c>
      <c r="H341" s="6">
        <f ca="1">IFERROR(IF(Loan_Not_Paid*Values_Entered,Ending_Balance,""), "")</f>
        <v>16373.305768180755</v>
      </c>
    </row>
    <row r="342" spans="2:8">
      <c r="B342" s="5">
        <f ca="1">IFERROR(IF(Loan_Not_Paid*Values_Entered,Payment_Number,""), "")</f>
        <v>330</v>
      </c>
      <c r="C342" s="3">
        <f ca="1">IFERROR(IF(Loan_Not_Paid*Values_Entered,Payment_Date,""), "")</f>
        <v>54564</v>
      </c>
      <c r="D342" s="6">
        <f ca="1">IFERROR(IF(Loan_Not_Paid*Values_Entered,Beginning_Balance,""), "")</f>
        <v>16373.305768180755</v>
      </c>
      <c r="E342" s="6">
        <f ca="1">IFERROR(IF(Loan_Not_Paid*Values_Entered,Monthly_Payment,""), "")</f>
        <v>567.78900134700234</v>
      </c>
      <c r="F342" s="6">
        <f ca="1">IFERROR(IF(Loan_Not_Paid*Values_Entered,Principal,""), "")</f>
        <v>492.74468324284055</v>
      </c>
      <c r="G342" s="6">
        <f ca="1">IFERROR(IF(Loan_Not_Paid*Values_Entered,Interest,""), "")</f>
        <v>75.044318104161789</v>
      </c>
      <c r="H342" s="6">
        <f ca="1">IFERROR(IF(Loan_Not_Paid*Values_Entered,Ending_Balance,""), "")</f>
        <v>15880.561084937886</v>
      </c>
    </row>
    <row r="343" spans="2:8">
      <c r="B343" s="5">
        <f ca="1">IFERROR(IF(Loan_Not_Paid*Values_Entered,Payment_Number,""), "")</f>
        <v>331</v>
      </c>
      <c r="C343" s="3">
        <f ca="1">IFERROR(IF(Loan_Not_Paid*Values_Entered,Payment_Date,""), "")</f>
        <v>54595</v>
      </c>
      <c r="D343" s="6">
        <f ca="1">IFERROR(IF(Loan_Not_Paid*Values_Entered,Beginning_Balance,""), "")</f>
        <v>15880.561084937886</v>
      </c>
      <c r="E343" s="6">
        <f ca="1">IFERROR(IF(Loan_Not_Paid*Values_Entered,Monthly_Payment,""), "")</f>
        <v>567.78900134700234</v>
      </c>
      <c r="F343" s="6">
        <f ca="1">IFERROR(IF(Loan_Not_Paid*Values_Entered,Principal,""), "")</f>
        <v>495.00309637437033</v>
      </c>
      <c r="G343" s="6">
        <f ca="1">IFERROR(IF(Loan_Not_Paid*Values_Entered,Interest,""), "")</f>
        <v>72.785904972631982</v>
      </c>
      <c r="H343" s="6">
        <f ca="1">IFERROR(IF(Loan_Not_Paid*Values_Entered,Ending_Balance,""), "")</f>
        <v>15385.557988563436</v>
      </c>
    </row>
    <row r="344" spans="2:8">
      <c r="B344" s="5">
        <f ca="1">IFERROR(IF(Loan_Not_Paid*Values_Entered,Payment_Number,""), "")</f>
        <v>332</v>
      </c>
      <c r="C344" s="3">
        <f ca="1">IFERROR(IF(Loan_Not_Paid*Values_Entered,Payment_Date,""), "")</f>
        <v>54625</v>
      </c>
      <c r="D344" s="6">
        <f ca="1">IFERROR(IF(Loan_Not_Paid*Values_Entered,Beginning_Balance,""), "")</f>
        <v>15385.557988563436</v>
      </c>
      <c r="E344" s="6">
        <f ca="1">IFERROR(IF(Loan_Not_Paid*Values_Entered,Monthly_Payment,""), "")</f>
        <v>567.78900134700234</v>
      </c>
      <c r="F344" s="6">
        <f ca="1">IFERROR(IF(Loan_Not_Paid*Values_Entered,Principal,""), "")</f>
        <v>497.27186056608662</v>
      </c>
      <c r="G344" s="6">
        <f ca="1">IFERROR(IF(Loan_Not_Paid*Values_Entered,Interest,""), "")</f>
        <v>70.517140780915753</v>
      </c>
      <c r="H344" s="6">
        <f ca="1">IFERROR(IF(Loan_Not_Paid*Values_Entered,Ending_Balance,""), "")</f>
        <v>14888.286127997388</v>
      </c>
    </row>
    <row r="345" spans="2:8">
      <c r="B345" s="5">
        <f ca="1">IFERROR(IF(Loan_Not_Paid*Values_Entered,Payment_Number,""), "")</f>
        <v>333</v>
      </c>
      <c r="C345" s="3">
        <f ca="1">IFERROR(IF(Loan_Not_Paid*Values_Entered,Payment_Date,""), "")</f>
        <v>54656</v>
      </c>
      <c r="D345" s="6">
        <f ca="1">IFERROR(IF(Loan_Not_Paid*Values_Entered,Beginning_Balance,""), "")</f>
        <v>14888.286127997388</v>
      </c>
      <c r="E345" s="6">
        <f ca="1">IFERROR(IF(Loan_Not_Paid*Values_Entered,Monthly_Payment,""), "")</f>
        <v>567.78900134700234</v>
      </c>
      <c r="F345" s="6">
        <f ca="1">IFERROR(IF(Loan_Not_Paid*Values_Entered,Principal,""), "")</f>
        <v>499.55102326034762</v>
      </c>
      <c r="G345" s="6">
        <f ca="1">IFERROR(IF(Loan_Not_Paid*Values_Entered,Interest,""), "")</f>
        <v>68.237978086654692</v>
      </c>
      <c r="H345" s="6">
        <f ca="1">IFERROR(IF(Loan_Not_Paid*Values_Entered,Ending_Balance,""), "")</f>
        <v>14388.735104737047</v>
      </c>
    </row>
    <row r="346" spans="2:8">
      <c r="B346" s="5">
        <f ca="1">IFERROR(IF(Loan_Not_Paid*Values_Entered,Payment_Number,""), "")</f>
        <v>334</v>
      </c>
      <c r="C346" s="3">
        <f ca="1">IFERROR(IF(Loan_Not_Paid*Values_Entered,Payment_Date,""), "")</f>
        <v>54687</v>
      </c>
      <c r="D346" s="6">
        <f ca="1">IFERROR(IF(Loan_Not_Paid*Values_Entered,Beginning_Balance,""), "")</f>
        <v>14388.735104737047</v>
      </c>
      <c r="E346" s="6">
        <f ca="1">IFERROR(IF(Loan_Not_Paid*Values_Entered,Monthly_Payment,""), "")</f>
        <v>567.78900134700234</v>
      </c>
      <c r="F346" s="6">
        <f ca="1">IFERROR(IF(Loan_Not_Paid*Values_Entered,Principal,""), "")</f>
        <v>501.84063211695752</v>
      </c>
      <c r="G346" s="6">
        <f ca="1">IFERROR(IF(Loan_Not_Paid*Values_Entered,Interest,""), "")</f>
        <v>65.948369230044804</v>
      </c>
      <c r="H346" s="6">
        <f ca="1">IFERROR(IF(Loan_Not_Paid*Values_Entered,Ending_Balance,""), "")</f>
        <v>13886.894472620043</v>
      </c>
    </row>
    <row r="347" spans="2:8">
      <c r="B347" s="5">
        <f ca="1">IFERROR(IF(Loan_Not_Paid*Values_Entered,Payment_Number,""), "")</f>
        <v>335</v>
      </c>
      <c r="C347" s="3">
        <f ca="1">IFERROR(IF(Loan_Not_Paid*Values_Entered,Payment_Date,""), "")</f>
        <v>54717</v>
      </c>
      <c r="D347" s="6">
        <f ca="1">IFERROR(IF(Loan_Not_Paid*Values_Entered,Beginning_Balance,""), "")</f>
        <v>13886.894472620043</v>
      </c>
      <c r="E347" s="6">
        <f ca="1">IFERROR(IF(Loan_Not_Paid*Values_Entered,Monthly_Payment,""), "")</f>
        <v>567.78900134700234</v>
      </c>
      <c r="F347" s="6">
        <f ca="1">IFERROR(IF(Loan_Not_Paid*Values_Entered,Principal,""), "")</f>
        <v>504.1407350141605</v>
      </c>
      <c r="G347" s="6">
        <f ca="1">IFERROR(IF(Loan_Not_Paid*Values_Entered,Interest,""), "")</f>
        <v>63.648266332841864</v>
      </c>
      <c r="H347" s="6">
        <f ca="1">IFERROR(IF(Loan_Not_Paid*Values_Entered,Ending_Balance,""), "")</f>
        <v>13382.753737605934</v>
      </c>
    </row>
    <row r="348" spans="2:8">
      <c r="B348" s="5">
        <f ca="1">IFERROR(IF(Loan_Not_Paid*Values_Entered,Payment_Number,""), "")</f>
        <v>336</v>
      </c>
      <c r="C348" s="3">
        <f ca="1">IFERROR(IF(Loan_Not_Paid*Values_Entered,Payment_Date,""), "")</f>
        <v>54748</v>
      </c>
      <c r="D348" s="6">
        <f ca="1">IFERROR(IF(Loan_Not_Paid*Values_Entered,Beginning_Balance,""), "")</f>
        <v>13382.753737605934</v>
      </c>
      <c r="E348" s="6">
        <f ca="1">IFERROR(IF(Loan_Not_Paid*Values_Entered,Monthly_Payment,""), "")</f>
        <v>567.78900134700234</v>
      </c>
      <c r="F348" s="6">
        <f ca="1">IFERROR(IF(Loan_Not_Paid*Values_Entered,Principal,""), "")</f>
        <v>506.45138004964178</v>
      </c>
      <c r="G348" s="6">
        <f ca="1">IFERROR(IF(Loan_Not_Paid*Values_Entered,Interest,""), "")</f>
        <v>61.337621297360528</v>
      </c>
      <c r="H348" s="6">
        <f ca="1">IFERROR(IF(Loan_Not_Paid*Values_Entered,Ending_Balance,""), "")</f>
        <v>12876.30235755624</v>
      </c>
    </row>
    <row r="349" spans="2:8">
      <c r="B349" s="5">
        <f ca="1">IFERROR(IF(Loan_Not_Paid*Values_Entered,Payment_Number,""), "")</f>
        <v>337</v>
      </c>
      <c r="C349" s="3">
        <f ca="1">IFERROR(IF(Loan_Not_Paid*Values_Entered,Payment_Date,""), "")</f>
        <v>54778</v>
      </c>
      <c r="D349" s="6">
        <f ca="1">IFERROR(IF(Loan_Not_Paid*Values_Entered,Beginning_Balance,""), "")</f>
        <v>12876.30235755624</v>
      </c>
      <c r="E349" s="6">
        <f ca="1">IFERROR(IF(Loan_Not_Paid*Values_Entered,Monthly_Payment,""), "")</f>
        <v>567.78900134700234</v>
      </c>
      <c r="F349" s="6">
        <f ca="1">IFERROR(IF(Loan_Not_Paid*Values_Entered,Principal,""), "")</f>
        <v>508.77261554153625</v>
      </c>
      <c r="G349" s="6">
        <f ca="1">IFERROR(IF(Loan_Not_Paid*Values_Entered,Interest,""), "")</f>
        <v>59.016385805466101</v>
      </c>
      <c r="H349" s="6">
        <f ca="1">IFERROR(IF(Loan_Not_Paid*Values_Entered,Ending_Balance,""), "")</f>
        <v>12367.529742014711</v>
      </c>
    </row>
    <row r="350" spans="2:8">
      <c r="B350" s="5">
        <f ca="1">IFERROR(IF(Loan_Not_Paid*Values_Entered,Payment_Number,""), "")</f>
        <v>338</v>
      </c>
      <c r="C350" s="3">
        <f ca="1">IFERROR(IF(Loan_Not_Paid*Values_Entered,Payment_Date,""), "")</f>
        <v>54809</v>
      </c>
      <c r="D350" s="6">
        <f ca="1">IFERROR(IF(Loan_Not_Paid*Values_Entered,Beginning_Balance,""), "")</f>
        <v>12367.529742014711</v>
      </c>
      <c r="E350" s="6">
        <f ca="1">IFERROR(IF(Loan_Not_Paid*Values_Entered,Monthly_Payment,""), "")</f>
        <v>567.78900134700234</v>
      </c>
      <c r="F350" s="6">
        <f ca="1">IFERROR(IF(Loan_Not_Paid*Values_Entered,Principal,""), "")</f>
        <v>511.10449002943494</v>
      </c>
      <c r="G350" s="6">
        <f ca="1">IFERROR(IF(Loan_Not_Paid*Values_Entered,Interest,""), "")</f>
        <v>56.684511317567427</v>
      </c>
      <c r="H350" s="6">
        <f ca="1">IFERROR(IF(Loan_Not_Paid*Values_Entered,Ending_Balance,""), "")</f>
        <v>11856.425251985318</v>
      </c>
    </row>
    <row r="351" spans="2:8">
      <c r="B351" s="5">
        <f ca="1">IFERROR(IF(Loan_Not_Paid*Values_Entered,Payment_Number,""), "")</f>
        <v>339</v>
      </c>
      <c r="C351" s="3">
        <f ca="1">IFERROR(IF(Loan_Not_Paid*Values_Entered,Payment_Date,""), "")</f>
        <v>54840</v>
      </c>
      <c r="D351" s="6">
        <f ca="1">IFERROR(IF(Loan_Not_Paid*Values_Entered,Beginning_Balance,""), "")</f>
        <v>11856.425251985318</v>
      </c>
      <c r="E351" s="6">
        <f ca="1">IFERROR(IF(Loan_Not_Paid*Values_Entered,Monthly_Payment,""), "")</f>
        <v>567.78900134700234</v>
      </c>
      <c r="F351" s="6">
        <f ca="1">IFERROR(IF(Loan_Not_Paid*Values_Entered,Principal,""), "")</f>
        <v>513.44705227540294</v>
      </c>
      <c r="G351" s="6">
        <f ca="1">IFERROR(IF(Loan_Not_Paid*Values_Entered,Interest,""), "")</f>
        <v>54.341949071599373</v>
      </c>
      <c r="H351" s="6">
        <f ca="1">IFERROR(IF(Loan_Not_Paid*Values_Entered,Ending_Balance,""), "")</f>
        <v>11342.978199709964</v>
      </c>
    </row>
    <row r="352" spans="2:8">
      <c r="B352" s="5">
        <f ca="1">IFERROR(IF(Loan_Not_Paid*Values_Entered,Payment_Number,""), "")</f>
        <v>340</v>
      </c>
      <c r="C352" s="3">
        <f ca="1">IFERROR(IF(Loan_Not_Paid*Values_Entered,Payment_Date,""), "")</f>
        <v>54868</v>
      </c>
      <c r="D352" s="6">
        <f ca="1">IFERROR(IF(Loan_Not_Paid*Values_Entered,Beginning_Balance,""), "")</f>
        <v>11342.978199709964</v>
      </c>
      <c r="E352" s="6">
        <f ca="1">IFERROR(IF(Loan_Not_Paid*Values_Entered,Monthly_Payment,""), "")</f>
        <v>567.78900134700234</v>
      </c>
      <c r="F352" s="6">
        <f ca="1">IFERROR(IF(Loan_Not_Paid*Values_Entered,Principal,""), "")</f>
        <v>515.80035126499831</v>
      </c>
      <c r="G352" s="6">
        <f ca="1">IFERROR(IF(Loan_Not_Paid*Values_Entered,Interest,""), "")</f>
        <v>51.988650082004</v>
      </c>
      <c r="H352" s="6">
        <f ca="1">IFERROR(IF(Loan_Not_Paid*Values_Entered,Ending_Balance,""), "")</f>
        <v>10827.177848444961</v>
      </c>
    </row>
    <row r="353" spans="2:8">
      <c r="B353" s="5">
        <f ca="1">IFERROR(IF(Loan_Not_Paid*Values_Entered,Payment_Number,""), "")</f>
        <v>341</v>
      </c>
      <c r="C353" s="3">
        <f ca="1">IFERROR(IF(Loan_Not_Paid*Values_Entered,Payment_Date,""), "")</f>
        <v>54899</v>
      </c>
      <c r="D353" s="6">
        <f ca="1">IFERROR(IF(Loan_Not_Paid*Values_Entered,Beginning_Balance,""), "")</f>
        <v>10827.177848444961</v>
      </c>
      <c r="E353" s="6">
        <f ca="1">IFERROR(IF(Loan_Not_Paid*Values_Entered,Monthly_Payment,""), "")</f>
        <v>567.78900134700234</v>
      </c>
      <c r="F353" s="6">
        <f ca="1">IFERROR(IF(Loan_Not_Paid*Values_Entered,Principal,""), "")</f>
        <v>518.16443620829625</v>
      </c>
      <c r="G353" s="6">
        <f ca="1">IFERROR(IF(Loan_Not_Paid*Values_Entered,Interest,""), "")</f>
        <v>49.624565138706068</v>
      </c>
      <c r="H353" s="6">
        <f ca="1">IFERROR(IF(Loan_Not_Paid*Values_Entered,Ending_Balance,""), "")</f>
        <v>10309.013412236585</v>
      </c>
    </row>
    <row r="354" spans="2:8">
      <c r="B354" s="5">
        <f ca="1">IFERROR(IF(Loan_Not_Paid*Values_Entered,Payment_Number,""), "")</f>
        <v>342</v>
      </c>
      <c r="C354" s="3">
        <f ca="1">IFERROR(IF(Loan_Not_Paid*Values_Entered,Payment_Date,""), "")</f>
        <v>54929</v>
      </c>
      <c r="D354" s="6">
        <f ca="1">IFERROR(IF(Loan_Not_Paid*Values_Entered,Beginning_Balance,""), "")</f>
        <v>10309.013412236585</v>
      </c>
      <c r="E354" s="6">
        <f ca="1">IFERROR(IF(Loan_Not_Paid*Values_Entered,Monthly_Payment,""), "")</f>
        <v>567.78900134700234</v>
      </c>
      <c r="F354" s="6">
        <f ca="1">IFERROR(IF(Loan_Not_Paid*Values_Entered,Principal,""), "")</f>
        <v>520.53935654091799</v>
      </c>
      <c r="G354" s="6">
        <f ca="1">IFERROR(IF(Loan_Not_Paid*Values_Entered,Interest,""), "")</f>
        <v>47.249644806084348</v>
      </c>
      <c r="H354" s="6">
        <f ca="1">IFERROR(IF(Loan_Not_Paid*Values_Entered,Ending_Balance,""), "")</f>
        <v>9788.4740556956967</v>
      </c>
    </row>
    <row r="355" spans="2:8">
      <c r="B355" s="5">
        <f ca="1">IFERROR(IF(Loan_Not_Paid*Values_Entered,Payment_Number,""), "")</f>
        <v>343</v>
      </c>
      <c r="C355" s="3">
        <f ca="1">IFERROR(IF(Loan_Not_Paid*Values_Entered,Payment_Date,""), "")</f>
        <v>54960</v>
      </c>
      <c r="D355" s="6">
        <f ca="1">IFERROR(IF(Loan_Not_Paid*Values_Entered,Beginning_Balance,""), "")</f>
        <v>9788.4740556956967</v>
      </c>
      <c r="E355" s="6">
        <f ca="1">IFERROR(IF(Loan_Not_Paid*Values_Entered,Monthly_Payment,""), "")</f>
        <v>567.78900134700234</v>
      </c>
      <c r="F355" s="6">
        <f ca="1">IFERROR(IF(Loan_Not_Paid*Values_Entered,Principal,""), "")</f>
        <v>522.92516192506378</v>
      </c>
      <c r="G355" s="6">
        <f ca="1">IFERROR(IF(Loan_Not_Paid*Values_Entered,Interest,""), "")</f>
        <v>44.863839421938607</v>
      </c>
      <c r="H355" s="6">
        <f ca="1">IFERROR(IF(Loan_Not_Paid*Values_Entered,Ending_Balance,""), "")</f>
        <v>9265.5488937706104</v>
      </c>
    </row>
    <row r="356" spans="2:8">
      <c r="B356" s="5">
        <f ca="1">IFERROR(IF(Loan_Not_Paid*Values_Entered,Payment_Number,""), "")</f>
        <v>344</v>
      </c>
      <c r="C356" s="3">
        <f ca="1">IFERROR(IF(Loan_Not_Paid*Values_Entered,Payment_Date,""), "")</f>
        <v>54990</v>
      </c>
      <c r="D356" s="6">
        <f ca="1">IFERROR(IF(Loan_Not_Paid*Values_Entered,Beginning_Balance,""), "")</f>
        <v>9265.5488937706104</v>
      </c>
      <c r="E356" s="6">
        <f ca="1">IFERROR(IF(Loan_Not_Paid*Values_Entered,Monthly_Payment,""), "")</f>
        <v>567.78900134700234</v>
      </c>
      <c r="F356" s="6">
        <f ca="1">IFERROR(IF(Loan_Not_Paid*Values_Entered,Principal,""), "")</f>
        <v>525.32190225055376</v>
      </c>
      <c r="G356" s="6">
        <f ca="1">IFERROR(IF(Loan_Not_Paid*Values_Entered,Interest,""), "")</f>
        <v>42.467099096448628</v>
      </c>
      <c r="H356" s="6">
        <f ca="1">IFERROR(IF(Loan_Not_Paid*Values_Entered,Ending_Balance,""), "")</f>
        <v>8740.2269915200886</v>
      </c>
    </row>
    <row r="357" spans="2:8">
      <c r="B357" s="5">
        <f ca="1">IFERROR(IF(Loan_Not_Paid*Values_Entered,Payment_Number,""), "")</f>
        <v>345</v>
      </c>
      <c r="C357" s="3">
        <f ca="1">IFERROR(IF(Loan_Not_Paid*Values_Entered,Payment_Date,""), "")</f>
        <v>55021</v>
      </c>
      <c r="D357" s="6">
        <f ca="1">IFERROR(IF(Loan_Not_Paid*Values_Entered,Beginning_Balance,""), "")</f>
        <v>8740.2269915200886</v>
      </c>
      <c r="E357" s="6">
        <f ca="1">IFERROR(IF(Loan_Not_Paid*Values_Entered,Monthly_Payment,""), "")</f>
        <v>567.78900134700234</v>
      </c>
      <c r="F357" s="6">
        <f ca="1">IFERROR(IF(Loan_Not_Paid*Values_Entered,Principal,""), "")</f>
        <v>527.72962763586861</v>
      </c>
      <c r="G357" s="6">
        <f ca="1">IFERROR(IF(Loan_Not_Paid*Values_Entered,Interest,""), "")</f>
        <v>40.059373711133738</v>
      </c>
      <c r="H357" s="6">
        <f ca="1">IFERROR(IF(Loan_Not_Paid*Values_Entered,Ending_Balance,""), "")</f>
        <v>8212.4973638842348</v>
      </c>
    </row>
    <row r="358" spans="2:8">
      <c r="B358" s="5">
        <f ca="1">IFERROR(IF(Loan_Not_Paid*Values_Entered,Payment_Number,""), "")</f>
        <v>346</v>
      </c>
      <c r="C358" s="3">
        <f ca="1">IFERROR(IF(Loan_Not_Paid*Values_Entered,Payment_Date,""), "")</f>
        <v>55052</v>
      </c>
      <c r="D358" s="6">
        <f ca="1">IFERROR(IF(Loan_Not_Paid*Values_Entered,Beginning_Balance,""), "")</f>
        <v>8212.4973638842348</v>
      </c>
      <c r="E358" s="6">
        <f ca="1">IFERROR(IF(Loan_Not_Paid*Values_Entered,Monthly_Payment,""), "")</f>
        <v>567.78900134700234</v>
      </c>
      <c r="F358" s="6">
        <f ca="1">IFERROR(IF(Loan_Not_Paid*Values_Entered,Principal,""), "")</f>
        <v>530.1483884291996</v>
      </c>
      <c r="G358" s="6">
        <f ca="1">IFERROR(IF(Loan_Not_Paid*Values_Entered,Interest,""), "")</f>
        <v>37.640612917802741</v>
      </c>
      <c r="H358" s="6">
        <f ca="1">IFERROR(IF(Loan_Not_Paid*Values_Entered,Ending_Balance,""), "")</f>
        <v>7682.348975454981</v>
      </c>
    </row>
    <row r="359" spans="2:8">
      <c r="B359" s="5">
        <f ca="1">IFERROR(IF(Loan_Not_Paid*Values_Entered,Payment_Number,""), "")</f>
        <v>347</v>
      </c>
      <c r="C359" s="3">
        <f ca="1">IFERROR(IF(Loan_Not_Paid*Values_Entered,Payment_Date,""), "")</f>
        <v>55082</v>
      </c>
      <c r="D359" s="6">
        <f ca="1">IFERROR(IF(Loan_Not_Paid*Values_Entered,Beginning_Balance,""), "")</f>
        <v>7682.348975454981</v>
      </c>
      <c r="E359" s="6">
        <f ca="1">IFERROR(IF(Loan_Not_Paid*Values_Entered,Monthly_Payment,""), "")</f>
        <v>567.78900134700234</v>
      </c>
      <c r="F359" s="6">
        <f ca="1">IFERROR(IF(Loan_Not_Paid*Values_Entered,Principal,""), "")</f>
        <v>532.57823520950035</v>
      </c>
      <c r="G359" s="6">
        <f ca="1">IFERROR(IF(Loan_Not_Paid*Values_Entered,Interest,""), "")</f>
        <v>35.210766137501999</v>
      </c>
      <c r="H359" s="6">
        <f ca="1">IFERROR(IF(Loan_Not_Paid*Values_Entered,Ending_Balance,""), "")</f>
        <v>7149.7707402455853</v>
      </c>
    </row>
    <row r="360" spans="2:8">
      <c r="B360" s="5">
        <f ca="1">IFERROR(IF(Loan_Not_Paid*Values_Entered,Payment_Number,""), "")</f>
        <v>348</v>
      </c>
      <c r="C360" s="3">
        <f ca="1">IFERROR(IF(Loan_Not_Paid*Values_Entered,Payment_Date,""), "")</f>
        <v>55113</v>
      </c>
      <c r="D360" s="6">
        <f ca="1">IFERROR(IF(Loan_Not_Paid*Values_Entered,Beginning_Balance,""), "")</f>
        <v>7149.7707402455853</v>
      </c>
      <c r="E360" s="6">
        <f ca="1">IFERROR(IF(Loan_Not_Paid*Values_Entered,Monthly_Payment,""), "")</f>
        <v>567.78900134700234</v>
      </c>
      <c r="F360" s="6">
        <f ca="1">IFERROR(IF(Loan_Not_Paid*Values_Entered,Principal,""), "")</f>
        <v>535.01921878754342</v>
      </c>
      <c r="G360" s="6">
        <f ca="1">IFERROR(IF(Loan_Not_Paid*Values_Entered,Interest,""), "")</f>
        <v>32.769782559458932</v>
      </c>
      <c r="H360" s="6">
        <f ca="1">IFERROR(IF(Loan_Not_Paid*Values_Entered,Ending_Balance,""), "")</f>
        <v>6614.7515214579762</v>
      </c>
    </row>
    <row r="361" spans="2:8">
      <c r="B361" s="5">
        <f ca="1">IFERROR(IF(Loan_Not_Paid*Values_Entered,Payment_Number,""), "")</f>
        <v>349</v>
      </c>
      <c r="C361" s="3">
        <f ca="1">IFERROR(IF(Loan_Not_Paid*Values_Entered,Payment_Date,""), "")</f>
        <v>55143</v>
      </c>
      <c r="D361" s="6">
        <f ca="1">IFERROR(IF(Loan_Not_Paid*Values_Entered,Beginning_Balance,""), "")</f>
        <v>6614.7515214579762</v>
      </c>
      <c r="E361" s="6">
        <f ca="1">IFERROR(IF(Loan_Not_Paid*Values_Entered,Monthly_Payment,""), "")</f>
        <v>567.78900134700234</v>
      </c>
      <c r="F361" s="6">
        <f ca="1">IFERROR(IF(Loan_Not_Paid*Values_Entered,Principal,""), "")</f>
        <v>537.4713902069866</v>
      </c>
      <c r="G361" s="6">
        <f ca="1">IFERROR(IF(Loan_Not_Paid*Values_Entered,Interest,""), "")</f>
        <v>30.317611140015725</v>
      </c>
      <c r="H361" s="6">
        <f ca="1">IFERROR(IF(Loan_Not_Paid*Values_Entered,Ending_Balance,""), "")</f>
        <v>6077.2801312509691</v>
      </c>
    </row>
    <row r="362" spans="2:8">
      <c r="B362" s="5">
        <f ca="1">IFERROR(IF(Loan_Not_Paid*Values_Entered,Payment_Number,""), "")</f>
        <v>350</v>
      </c>
      <c r="C362" s="3">
        <f ca="1">IFERROR(IF(Loan_Not_Paid*Values_Entered,Payment_Date,""), "")</f>
        <v>55174</v>
      </c>
      <c r="D362" s="6">
        <f ca="1">IFERROR(IF(Loan_Not_Paid*Values_Entered,Beginning_Balance,""), "")</f>
        <v>6077.2801312509691</v>
      </c>
      <c r="E362" s="6">
        <f ca="1">IFERROR(IF(Loan_Not_Paid*Values_Entered,Monthly_Payment,""), "")</f>
        <v>567.78900134700234</v>
      </c>
      <c r="F362" s="6">
        <f ca="1">IFERROR(IF(Loan_Not_Paid*Values_Entered,Principal,""), "")</f>
        <v>539.93480074543538</v>
      </c>
      <c r="G362" s="6">
        <f ca="1">IFERROR(IF(Loan_Not_Paid*Values_Entered,Interest,""), "")</f>
        <v>27.854200601566941</v>
      </c>
      <c r="H362" s="6">
        <f ca="1">IFERROR(IF(Loan_Not_Paid*Values_Entered,Ending_Balance,""), "")</f>
        <v>5537.3453305055154</v>
      </c>
    </row>
    <row r="363" spans="2:8">
      <c r="B363" s="5">
        <f ca="1">IFERROR(IF(Loan_Not_Paid*Values_Entered,Payment_Number,""), "")</f>
        <v>351</v>
      </c>
      <c r="C363" s="3">
        <f ca="1">IFERROR(IF(Loan_Not_Paid*Values_Entered,Payment_Date,""), "")</f>
        <v>55205</v>
      </c>
      <c r="D363" s="6">
        <f ca="1">IFERROR(IF(Loan_Not_Paid*Values_Entered,Beginning_Balance,""), "")</f>
        <v>5537.3453305055154</v>
      </c>
      <c r="E363" s="6">
        <f ca="1">IFERROR(IF(Loan_Not_Paid*Values_Entered,Monthly_Payment,""), "")</f>
        <v>567.78900134700234</v>
      </c>
      <c r="F363" s="6">
        <f ca="1">IFERROR(IF(Loan_Not_Paid*Values_Entered,Principal,""), "")</f>
        <v>542.40950191551872</v>
      </c>
      <c r="G363" s="6">
        <f ca="1">IFERROR(IF(Loan_Not_Paid*Values_Entered,Interest,""), "")</f>
        <v>25.379499431483612</v>
      </c>
      <c r="H363" s="6">
        <f ca="1">IFERROR(IF(Loan_Not_Paid*Values_Entered,Ending_Balance,""), "")</f>
        <v>4994.9358285900089</v>
      </c>
    </row>
    <row r="364" spans="2:8">
      <c r="B364" s="5">
        <f ca="1">IFERROR(IF(Loan_Not_Paid*Values_Entered,Payment_Number,""), "")</f>
        <v>352</v>
      </c>
      <c r="C364" s="3">
        <f ca="1">IFERROR(IF(Loan_Not_Paid*Values_Entered,Payment_Date,""), "")</f>
        <v>55233</v>
      </c>
      <c r="D364" s="6">
        <f ca="1">IFERROR(IF(Loan_Not_Paid*Values_Entered,Beginning_Balance,""), "")</f>
        <v>4994.9358285900089</v>
      </c>
      <c r="E364" s="6">
        <f ca="1">IFERROR(IF(Loan_Not_Paid*Values_Entered,Monthly_Payment,""), "")</f>
        <v>567.78900134700234</v>
      </c>
      <c r="F364" s="6">
        <f ca="1">IFERROR(IF(Loan_Not_Paid*Values_Entered,Principal,""), "")</f>
        <v>544.8955454659648</v>
      </c>
      <c r="G364" s="6">
        <f ca="1">IFERROR(IF(Loan_Not_Paid*Values_Entered,Interest,""), "")</f>
        <v>22.893455881037539</v>
      </c>
      <c r="H364" s="6">
        <f ca="1">IFERROR(IF(Loan_Not_Paid*Values_Entered,Ending_Balance,""), "")</f>
        <v>4450.040283124079</v>
      </c>
    </row>
    <row r="365" spans="2:8">
      <c r="B365" s="5">
        <f ca="1">IFERROR(IF(Loan_Not_Paid*Values_Entered,Payment_Number,""), "")</f>
        <v>353</v>
      </c>
      <c r="C365" s="3">
        <f ca="1">IFERROR(IF(Loan_Not_Paid*Values_Entered,Payment_Date,""), "")</f>
        <v>55264</v>
      </c>
      <c r="D365" s="6">
        <f ca="1">IFERROR(IF(Loan_Not_Paid*Values_Entered,Beginning_Balance,""), "")</f>
        <v>4450.040283124079</v>
      </c>
      <c r="E365" s="6">
        <f ca="1">IFERROR(IF(Loan_Not_Paid*Values_Entered,Monthly_Payment,""), "")</f>
        <v>567.78900134700234</v>
      </c>
      <c r="F365" s="6">
        <f ca="1">IFERROR(IF(Loan_Not_Paid*Values_Entered,Principal,""), "")</f>
        <v>547.39298338268361</v>
      </c>
      <c r="G365" s="6">
        <f ca="1">IFERROR(IF(Loan_Not_Paid*Values_Entered,Interest,""), "")</f>
        <v>20.396017964318695</v>
      </c>
      <c r="H365" s="6">
        <f ca="1">IFERROR(IF(Loan_Not_Paid*Values_Entered,Ending_Balance,""), "")</f>
        <v>3902.6472997413366</v>
      </c>
    </row>
    <row r="366" spans="2:8">
      <c r="B366" s="5">
        <f ca="1">IFERROR(IF(Loan_Not_Paid*Values_Entered,Payment_Number,""), "")</f>
        <v>354</v>
      </c>
      <c r="C366" s="3">
        <f ca="1">IFERROR(IF(Loan_Not_Paid*Values_Entered,Payment_Date,""), "")</f>
        <v>55294</v>
      </c>
      <c r="D366" s="6">
        <f ca="1">IFERROR(IF(Loan_Not_Paid*Values_Entered,Beginning_Balance,""), "")</f>
        <v>3902.6472997413366</v>
      </c>
      <c r="E366" s="6">
        <f ca="1">IFERROR(IF(Loan_Not_Paid*Values_Entered,Monthly_Payment,""), "")</f>
        <v>567.78900134700234</v>
      </c>
      <c r="F366" s="6">
        <f ca="1">IFERROR(IF(Loan_Not_Paid*Values_Entered,Principal,""), "")</f>
        <v>549.90186788985454</v>
      </c>
      <c r="G366" s="6">
        <f ca="1">IFERROR(IF(Loan_Not_Paid*Values_Entered,Interest,""), "")</f>
        <v>17.887133457147794</v>
      </c>
      <c r="H366" s="6">
        <f ca="1">IFERROR(IF(Loan_Not_Paid*Values_Entered,Ending_Balance,""), "")</f>
        <v>3352.7454318514792</v>
      </c>
    </row>
    <row r="367" spans="2:8">
      <c r="B367" s="5">
        <f ca="1">IFERROR(IF(Loan_Not_Paid*Values_Entered,Payment_Number,""), "")</f>
        <v>355</v>
      </c>
      <c r="C367" s="3">
        <f ca="1">IFERROR(IF(Loan_Not_Paid*Values_Entered,Payment_Date,""), "")</f>
        <v>55325</v>
      </c>
      <c r="D367" s="6">
        <f ca="1">IFERROR(IF(Loan_Not_Paid*Values_Entered,Beginning_Balance,""), "")</f>
        <v>3352.7454318514792</v>
      </c>
      <c r="E367" s="6">
        <f ca="1">IFERROR(IF(Loan_Not_Paid*Values_Entered,Monthly_Payment,""), "")</f>
        <v>567.78900134700234</v>
      </c>
      <c r="F367" s="6">
        <f ca="1">IFERROR(IF(Loan_Not_Paid*Values_Entered,Principal,""), "")</f>
        <v>552.42225145101634</v>
      </c>
      <c r="G367" s="6">
        <f ca="1">IFERROR(IF(Loan_Not_Paid*Values_Entered,Interest,""), "")</f>
        <v>15.366749895985947</v>
      </c>
      <c r="H367" s="6">
        <f ca="1">IFERROR(IF(Loan_Not_Paid*Values_Entered,Ending_Balance,""), "")</f>
        <v>2800.3231804005336</v>
      </c>
    </row>
    <row r="368" spans="2:8">
      <c r="B368" s="5">
        <f ca="1">IFERROR(IF(Loan_Not_Paid*Values_Entered,Payment_Number,""), "")</f>
        <v>356</v>
      </c>
      <c r="C368" s="3">
        <f ca="1">IFERROR(IF(Loan_Not_Paid*Values_Entered,Payment_Date,""), "")</f>
        <v>55355</v>
      </c>
      <c r="D368" s="6">
        <f ca="1">IFERROR(IF(Loan_Not_Paid*Values_Entered,Beginning_Balance,""), "")</f>
        <v>2800.3231804005336</v>
      </c>
      <c r="E368" s="6">
        <f ca="1">IFERROR(IF(Loan_Not_Paid*Values_Entered,Monthly_Payment,""), "")</f>
        <v>567.78900134700234</v>
      </c>
      <c r="F368" s="6">
        <f ca="1">IFERROR(IF(Loan_Not_Paid*Values_Entered,Principal,""), "")</f>
        <v>554.95418677016653</v>
      </c>
      <c r="G368" s="6">
        <f ca="1">IFERROR(IF(Loan_Not_Paid*Values_Entered,Interest,""), "")</f>
        <v>12.834814576835779</v>
      </c>
      <c r="H368" s="6">
        <f ca="1">IFERROR(IF(Loan_Not_Paid*Values_Entered,Ending_Balance,""), "")</f>
        <v>2245.3689936302835</v>
      </c>
    </row>
    <row r="369" spans="2:8">
      <c r="B369" s="5">
        <f ca="1">IFERROR(IF(Loan_Not_Paid*Values_Entered,Payment_Number,""), "")</f>
        <v>357</v>
      </c>
      <c r="C369" s="3">
        <f ca="1">IFERROR(IF(Loan_Not_Paid*Values_Entered,Payment_Date,""), "")</f>
        <v>55386</v>
      </c>
      <c r="D369" s="6">
        <f ca="1">IFERROR(IF(Loan_Not_Paid*Values_Entered,Beginning_Balance,""), "")</f>
        <v>2245.3689936302835</v>
      </c>
      <c r="E369" s="6">
        <f ca="1">IFERROR(IF(Loan_Not_Paid*Values_Entered,Monthly_Payment,""), "")</f>
        <v>567.78900134700234</v>
      </c>
      <c r="F369" s="6">
        <f ca="1">IFERROR(IF(Loan_Not_Paid*Values_Entered,Principal,""), "")</f>
        <v>557.49772679286355</v>
      </c>
      <c r="G369" s="6">
        <f ca="1">IFERROR(IF(Loan_Not_Paid*Values_Entered,Interest,""), "")</f>
        <v>10.2912745541388</v>
      </c>
      <c r="H369" s="6">
        <f ca="1">IFERROR(IF(Loan_Not_Paid*Values_Entered,Ending_Balance,""), "")</f>
        <v>1687.8712668374646</v>
      </c>
    </row>
    <row r="370" spans="2:8">
      <c r="B370" s="5">
        <f ca="1">IFERROR(IF(Loan_Not_Paid*Values_Entered,Payment_Number,""), "")</f>
        <v>358</v>
      </c>
      <c r="C370" s="3">
        <f ca="1">IFERROR(IF(Loan_Not_Paid*Values_Entered,Payment_Date,""), "")</f>
        <v>55417</v>
      </c>
      <c r="D370" s="6">
        <f ca="1">IFERROR(IF(Loan_Not_Paid*Values_Entered,Beginning_Balance,""), "")</f>
        <v>1687.8712668374646</v>
      </c>
      <c r="E370" s="6">
        <f ca="1">IFERROR(IF(Loan_Not_Paid*Values_Entered,Monthly_Payment,""), "")</f>
        <v>567.78900134700234</v>
      </c>
      <c r="F370" s="6">
        <f ca="1">IFERROR(IF(Loan_Not_Paid*Values_Entered,Principal,""), "")</f>
        <v>560.05292470733059</v>
      </c>
      <c r="G370" s="6">
        <f ca="1">IFERROR(IF(Loan_Not_Paid*Values_Entered,Interest,""), "")</f>
        <v>7.7360766396717127</v>
      </c>
      <c r="H370" s="6">
        <f ca="1">IFERROR(IF(Loan_Not_Paid*Values_Entered,Ending_Balance,""), "")</f>
        <v>1127.8183421301073</v>
      </c>
    </row>
    <row r="371" spans="2:8">
      <c r="B371" s="5">
        <f ca="1">IFERROR(IF(Loan_Not_Paid*Values_Entered,Payment_Number,""), "")</f>
        <v>359</v>
      </c>
      <c r="C371" s="3">
        <f ca="1">IFERROR(IF(Loan_Not_Paid*Values_Entered,Payment_Date,""), "")</f>
        <v>55447</v>
      </c>
      <c r="D371" s="6">
        <f ca="1">IFERROR(IF(Loan_Not_Paid*Values_Entered,Beginning_Balance,""), "")</f>
        <v>1127.8183421301073</v>
      </c>
      <c r="E371" s="6">
        <f ca="1">IFERROR(IF(Loan_Not_Paid*Values_Entered,Monthly_Payment,""), "")</f>
        <v>567.78900134700234</v>
      </c>
      <c r="F371" s="6">
        <f ca="1">IFERROR(IF(Loan_Not_Paid*Values_Entered,Principal,""), "")</f>
        <v>562.61983394557274</v>
      </c>
      <c r="G371" s="6">
        <f ca="1">IFERROR(IF(Loan_Not_Paid*Values_Entered,Interest,""), "")</f>
        <v>5.1691674014296582</v>
      </c>
      <c r="H371" s="6">
        <f ca="1">IFERROR(IF(Loan_Not_Paid*Values_Entered,Ending_Balance,""), "")</f>
        <v>565.1985081845778</v>
      </c>
    </row>
    <row r="372" spans="2:8">
      <c r="B372" s="5">
        <f ca="1">IFERROR(IF(Loan_Not_Paid*Values_Entered,Payment_Number,""), "")</f>
        <v>360</v>
      </c>
      <c r="C372" s="3">
        <f ca="1">IFERROR(IF(Loan_Not_Paid*Values_Entered,Payment_Date,""), "")</f>
        <v>55478</v>
      </c>
      <c r="D372" s="6">
        <f ca="1">IFERROR(IF(Loan_Not_Paid*Values_Entered,Beginning_Balance,""), "")</f>
        <v>565.1985081845778</v>
      </c>
      <c r="E372" s="6">
        <f ca="1">IFERROR(IF(Loan_Not_Paid*Values_Entered,Monthly_Payment,""), "")</f>
        <v>567.78900134700234</v>
      </c>
      <c r="F372" s="6">
        <f ca="1">IFERROR(IF(Loan_Not_Paid*Values_Entered,Principal,""), "")</f>
        <v>565.1985081844897</v>
      </c>
      <c r="G372" s="6">
        <f ca="1">IFERROR(IF(Loan_Not_Paid*Values_Entered,Interest,""), "")</f>
        <v>2.5904931625126482</v>
      </c>
      <c r="H372" s="6">
        <f ca="1">IFERROR(IF(Loan_Not_Paid*Values_Entered,Ending_Balance,""), "")</f>
        <v>5.8207660913467407E-11</v>
      </c>
    </row>
  </sheetData>
  <mergeCells count="9">
    <mergeCell ref="B2:E2"/>
    <mergeCell ref="B8:D8"/>
    <mergeCell ref="B9:D9"/>
    <mergeCell ref="B10:D10"/>
    <mergeCell ref="B11:D11"/>
    <mergeCell ref="B3:D3"/>
    <mergeCell ref="B4:D4"/>
    <mergeCell ref="B5:D5"/>
    <mergeCell ref="B6:D6"/>
  </mergeCells>
  <phoneticPr fontId="0" type="noConversion"/>
  <conditionalFormatting sqref="C13:G372">
    <cfRule type="expression" dxfId="7" priority="1" stopIfTrue="1">
      <formula>NOT(Loan_Not_Paid)</formula>
    </cfRule>
    <cfRule type="expression" dxfId="6" priority="2" stopIfTrue="1">
      <formula>IF(ROW(C13)=Last_Row,TRUE,FALSE)</formula>
    </cfRule>
  </conditionalFormatting>
  <conditionalFormatting sqref="B13:B372">
    <cfRule type="expression" dxfId="5" priority="3" stopIfTrue="1">
      <formula>NOT(Loan_Not_Paid)</formula>
    </cfRule>
    <cfRule type="expression" dxfId="4" priority="4" stopIfTrue="1">
      <formula>IF(ROW(B13)=Last_Row,TRUE,FALSE)</formula>
    </cfRule>
  </conditionalFormatting>
  <conditionalFormatting sqref="H13:H372">
    <cfRule type="expression" dxfId="3" priority="5" stopIfTrue="1">
      <formula>NOT(Loan_Not_Paid)</formula>
    </cfRule>
    <cfRule type="expression" dxfId="2" priority="6" stopIfTrue="1">
      <formula>IF(ROW(H13)=Last_Row,TRUE,FALSE)</formula>
    </cfRule>
  </conditionalFormatting>
  <dataValidations count="26">
    <dataValidation allowBlank="1" showInputMessage="1" showErrorMessage="1" prompt="Create a loan repayment schedule using this Loan calculator and amortization worksheet. Total interest and total payments are automatically calculated" sqref="A1"/>
    <dataValidation allowBlank="1" showInputMessage="1" showErrorMessage="1" prompt="Title of this worksheet is in this cell. Enter Loan values in cells E3 through E6. Loan summary in cells E8 through E11 and Loan table are automatically updated" sqref="B1"/>
    <dataValidation allowBlank="1" showInputMessage="1" showErrorMessage="1" prompt="Enter Loan amount in cell at right" sqref="B3:D3"/>
    <dataValidation allowBlank="1" showInputMessage="1" showErrorMessage="1" prompt="Enter Loan amount in this cell" sqref="E3"/>
    <dataValidation allowBlank="1" showInputMessage="1" showErrorMessage="1" prompt="Enter Annual interest rate in cell at right" sqref="B4:D4"/>
    <dataValidation allowBlank="1" showInputMessage="1" showErrorMessage="1" prompt="Enter Loan period in years in cell at right" sqref="B5:D5"/>
    <dataValidation allowBlank="1" showInputMessage="1" showErrorMessage="1" prompt="Enter Loan period in years in this cell" sqref="E5"/>
    <dataValidation allowBlank="1" showInputMessage="1" showErrorMessage="1" prompt="Enter Start date of loan in cell at right" sqref="B6:D6"/>
    <dataValidation allowBlank="1" showInputMessage="1" showErrorMessage="1" prompt="Enter Start date of loan in this cell" sqref="E6"/>
    <dataValidation allowBlank="1" showInputMessage="1" showErrorMessage="1" prompt="Monthly payment is automatically calculated in cell at right" sqref="B8:D8"/>
    <dataValidation allowBlank="1" showInputMessage="1" showErrorMessage="1" prompt="Monthly payment is automatically calculated in this cell" sqref="E8"/>
    <dataValidation allowBlank="1" showInputMessage="1" showErrorMessage="1" prompt="Number of payments is automatically calculated in cell at right" sqref="B9:D9"/>
    <dataValidation allowBlank="1" showInputMessage="1" showErrorMessage="1" prompt="Number of payments is automatically calculated in this cell" sqref="E9"/>
    <dataValidation allowBlank="1" showInputMessage="1" showErrorMessage="1" prompt="Total interest is automatically calculated in cell at right" sqref="B10:D10"/>
    <dataValidation allowBlank="1" showInputMessage="1" showErrorMessage="1" prompt="Total interest is automatically calculated in this cell" sqref="E10"/>
    <dataValidation allowBlank="1" showInputMessage="1" showErrorMessage="1" prompt="Total cost of loan is automatically calculated in cell at right" sqref="B11:D11"/>
    <dataValidation allowBlank="1" showInputMessage="1" showErrorMessage="1" prompt="Total cost of loan is automatically calculated in this cell" sqref="E11"/>
    <dataValidation allowBlank="1" showInputMessage="1" showErrorMessage="1" prompt="Enter values in cells E3 through E6 for each description in column B. Values in cells E8 through E11 are automatically calculated" sqref="B2"/>
    <dataValidation allowBlank="1" showInputMessage="1" showErrorMessage="1" prompt="Payment Number is automatically updated in this column under this heading" sqref="B12"/>
    <dataValidation allowBlank="1" showInputMessage="1" showErrorMessage="1" prompt="Payment Date is automatically updated in this column under this heading" sqref="C12"/>
    <dataValidation allowBlank="1" showInputMessage="1" showErrorMessage="1" prompt="Beginning Balance is automatically calculated in this column under this heading" sqref="D12"/>
    <dataValidation allowBlank="1" showInputMessage="1" showErrorMessage="1" prompt="Payment amount is automatically calculated in this column under this heading" sqref="E12"/>
    <dataValidation allowBlank="1" showInputMessage="1" showErrorMessage="1" prompt="Principal amount is automatically updated in this column under this heading" sqref="F12"/>
    <dataValidation allowBlank="1" showInputMessage="1" showErrorMessage="1" prompt="Interest amount is automatically updated in this column under this heading" sqref="G12"/>
    <dataValidation allowBlank="1" showInputMessage="1" showErrorMessage="1" prompt="Ending Balance is automatically updated in this column under this heading" sqref="H12"/>
    <dataValidation allowBlank="1" showInputMessage="1" showErrorMessage="1" prompt="Enter Annual interest rate in this cell" sqref="E4"/>
  </dataValidations>
  <printOptions horizontalCentered="1"/>
  <pageMargins left="0.5" right="0.5" top="1" bottom="1" header="0.5" footer="0.5"/>
  <pageSetup fitToHeight="0" orientation="portrait" r:id="rId1"/>
  <headerFooter differentFirst="1">
    <oddFooter>Page &amp;P of &amp;N</oddFooter>
  </headerFooter>
  <ignoredErrors>
    <ignoredError sqref="B13:B372 H13:H372 G13:G372 F13:F372 E13:E372 D13:D372 C13:C372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TM16400462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12</vt:i4>
      </vt:variant>
    </vt:vector>
  </HeadingPairs>
  <TitlesOfParts>
    <vt:vector size="13" baseType="lpstr">
      <vt:lpstr>Loan Calculator</vt:lpstr>
      <vt:lpstr>ColumnTitle1</vt:lpstr>
      <vt:lpstr>Full_Print</vt:lpstr>
      <vt:lpstr>Interest_Rate</vt:lpstr>
      <vt:lpstr>Loan_Amount</vt:lpstr>
      <vt:lpstr>Loan_Start</vt:lpstr>
      <vt:lpstr>Loan_Years</vt:lpstr>
      <vt:lpstr>Number_of_Payments</vt:lpstr>
      <vt:lpstr>'Loan Calculator'!Print_Titles</vt:lpstr>
      <vt:lpstr>RowTitleRegion1..E6</vt:lpstr>
      <vt:lpstr>RowTitleRegion2..E11</vt:lpstr>
      <vt:lpstr>Total_Cost</vt:lpstr>
      <vt:lpstr>Total_Interest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dcterms:created xsi:type="dcterms:W3CDTF">2017-06-01T06:17:45Z</dcterms:created>
  <dcterms:modified xsi:type="dcterms:W3CDTF">2021-11-21T16:41:48Z</dcterms:modified>
</cp:coreProperties>
</file>